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<sst xmlns="http://schemas.openxmlformats.org/spreadsheetml/2006/main" count="187" uniqueCount="143">
  <si>
    <t>2016年度新能源汽车推广应用补助资金清算审核车辆信息表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</si>
  <si>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</si>
  <si>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</si>
  <si>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</si>
  <si>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</si>
  <si>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</si>
  <si>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</si>
  <si>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企业申请清算资金（万元）</t>
  </si>
  <si>
    <t>专家组核定的推广数（辆）</t>
  </si>
  <si>
    <t>专家组核定的补助标准（万元）</t>
  </si>
  <si>
    <t>应清算补助资金（万元）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</si>
  <si>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</si>
  <si>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</si>
  <si>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</si>
  <si>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</si>
  <si>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</si>
  <si>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</si>
  <si>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</si>
  <si>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BJ5022XXYV3R2-BEV</t>
  </si>
  <si>
    <t>BJ5022XXYV3R5-BEV</t>
  </si>
  <si>
    <t>BJ7000B3D5-BEV</t>
  </si>
  <si>
    <t>BJ7000B3D6-BEV</t>
  </si>
  <si>
    <t>BJ7000B3DA-BEV</t>
  </si>
  <si>
    <t>BJ7000C5E1-BEV</t>
  </si>
  <si>
    <t>BJ7000C7H3-BEV</t>
  </si>
  <si>
    <t>BJ7000U3D-BEV</t>
  </si>
  <si>
    <t>BJ7001B3D2-BEV</t>
  </si>
  <si>
    <t>BJ7002B3D2-BEV</t>
  </si>
  <si>
    <t>北京新能源汽车股份有限公司</t>
  </si>
  <si>
    <t>BJ7001BPH1-BEV</t>
  </si>
  <si>
    <t>BJ7001BPH2-BEV</t>
  </si>
  <si>
    <t>北汽福田汽车股份有限公司</t>
  </si>
  <si>
    <t>BJ6116EVUA-2</t>
  </si>
  <si>
    <t>山西省</t>
  </si>
  <si>
    <t>山西成功汽车制造有限公司</t>
  </si>
  <si>
    <t>SCH5022XXY-BEV2</t>
  </si>
  <si>
    <t>SCH5022XXY-BEV5</t>
  </si>
  <si>
    <t>上海市</t>
  </si>
  <si>
    <t>上海汽车集团股份有限公司</t>
  </si>
  <si>
    <t>CSA7001BEV</t>
  </si>
  <si>
    <t>核减1辆，原因为：未按有关要求上传运行数据</t>
  </si>
  <si>
    <t>CSA7144CDPHEV</t>
  </si>
  <si>
    <t>CSA7154TDPHEV</t>
  </si>
  <si>
    <t>CSA7155TDPHEV</t>
  </si>
  <si>
    <t>核减7辆，原因为：未按有关要求上传运行数据</t>
  </si>
  <si>
    <t>上海汽车商用车有限公司</t>
  </si>
  <si>
    <t>SH5040XXYA7BEV</t>
  </si>
  <si>
    <t>SH5041XXYA7BEV</t>
  </si>
  <si>
    <t>SH6521C1BEV</t>
  </si>
  <si>
    <t>SH6601A4BEV</t>
  </si>
  <si>
    <t>江苏省</t>
  </si>
  <si>
    <t>江苏九龙汽车制造有限公司</t>
  </si>
  <si>
    <t>HKL6601BEV</t>
  </si>
  <si>
    <t>南京金龙客车制造有限公司</t>
  </si>
  <si>
    <t>NJL5022XXYBEV5</t>
  </si>
  <si>
    <t>NJL5040XXYBEV</t>
  </si>
  <si>
    <t>NJL6600BEV32</t>
  </si>
  <si>
    <t>核减2辆，原因为：未按有关要求上传运行数据</t>
  </si>
  <si>
    <t>NJL6600BEV41</t>
  </si>
  <si>
    <t>核减2辆，原因为：不符合行驶里程数要求</t>
  </si>
  <si>
    <t>NJL6600BEV68</t>
  </si>
  <si>
    <t>NJL6601BEV27</t>
  </si>
  <si>
    <t>NJL6810BEV2</t>
  </si>
  <si>
    <t>浙江省</t>
  </si>
  <si>
    <t>湖南江南汽车制造有限公司永康众泰分公司</t>
  </si>
  <si>
    <t>JNJ7000EVA6</t>
  </si>
  <si>
    <t>JNJ7000EVK</t>
  </si>
  <si>
    <t>JNJ7000EVK1</t>
  </si>
  <si>
    <t>安徽省</t>
  </si>
  <si>
    <t>安徽安凯汽车股份有限公司</t>
  </si>
  <si>
    <t>HFF6111K10EV</t>
  </si>
  <si>
    <t>HFF6600KEV</t>
  </si>
  <si>
    <t>HFF6680GEVB2</t>
  </si>
  <si>
    <t>安徽江淮汽车股份有限公司</t>
  </si>
  <si>
    <t>HFC7000AEV</t>
  </si>
  <si>
    <t>核减9辆，原因为：未按有关要求上传运行数据</t>
  </si>
  <si>
    <t>HFC7001A1EV</t>
  </si>
  <si>
    <t>核减10辆，原因为：未按有关要求上传运行数据</t>
  </si>
  <si>
    <t>HFC7001AEV</t>
  </si>
  <si>
    <t>HFC7001EAEV</t>
  </si>
  <si>
    <t>山东省</t>
  </si>
  <si>
    <t>山东唐骏欧铃汽车制造有限公司</t>
  </si>
  <si>
    <t>ZB5041XXYBEVKDD6</t>
  </si>
  <si>
    <t>ZB5045XXYBEVKDC6</t>
  </si>
  <si>
    <t>烟台舒驰客车有限责任公司</t>
  </si>
  <si>
    <t>YTK6118EV2</t>
  </si>
  <si>
    <t>中国重汽集团济南豪沃客车有限公司</t>
  </si>
  <si>
    <t>JK6660GBEV2</t>
  </si>
  <si>
    <t>湖北省</t>
  </si>
  <si>
    <t>东风汽车集团有限公司</t>
  </si>
  <si>
    <t>DFM7000H2ABEV1</t>
  </si>
  <si>
    <t>DFM7000H2DBEV1</t>
  </si>
  <si>
    <t>核减3辆，原因为：未按有关要求上传运行数据</t>
  </si>
  <si>
    <t>东风汽车有限公司</t>
  </si>
  <si>
    <t>DFL7000B2BEV</t>
  </si>
  <si>
    <t>湖南省</t>
  </si>
  <si>
    <t>比亚迪汽车工业有限公司长沙分公司</t>
  </si>
  <si>
    <t>BYD5030XXYBEV1</t>
  </si>
  <si>
    <t>湖南南车时代电动汽车股份有限公司</t>
  </si>
  <si>
    <t>TEG6600EV03</t>
  </si>
  <si>
    <t>核减1辆，原因为：不符合行驶里程数要求</t>
  </si>
  <si>
    <t>广东省</t>
  </si>
  <si>
    <t>珠海广通汽车有限公司</t>
  </si>
  <si>
    <t>GTQ6105BEVB21</t>
  </si>
  <si>
    <t>核减5辆，原因为：未按有关要求上传运行数据</t>
  </si>
  <si>
    <t>GTQ6118BEV1</t>
  </si>
  <si>
    <t>GTQ6118BEV2</t>
  </si>
  <si>
    <t>GTQ6123BEVBT3</t>
  </si>
  <si>
    <t>GTQ6131BEVST3</t>
  </si>
  <si>
    <t>GTQ6146BEVBT8</t>
  </si>
  <si>
    <t>GTQ6601BEV1</t>
  </si>
  <si>
    <t>GTQ6603BEV1</t>
  </si>
  <si>
    <t>GTQ6606BEV1</t>
  </si>
  <si>
    <t>GTQ6660BEVBZ</t>
  </si>
  <si>
    <t>GTQ6808BEVB1</t>
  </si>
  <si>
    <t>GTQ6858BEVB2</t>
  </si>
  <si>
    <t>深圳市</t>
  </si>
  <si>
    <t>比亚迪汽车工业有限公司</t>
  </si>
  <si>
    <t>BYD6480STHEV</t>
  </si>
  <si>
    <t>BYD6710HLEV</t>
  </si>
  <si>
    <t>BYD6710HZEV</t>
  </si>
  <si>
    <t>BYD7006BEVH</t>
  </si>
  <si>
    <t>CK6100LGEV2</t>
  </si>
  <si>
    <t>CK6121LGEV</t>
  </si>
  <si>
    <t>CK6710HZEV1</t>
  </si>
  <si>
    <t>CK6800LZEV1</t>
  </si>
  <si>
    <t>CK6800LZEV2</t>
  </si>
  <si>
    <t>QCJ7006BEVF</t>
  </si>
  <si>
    <t>QCJ7007BEV</t>
  </si>
  <si>
    <t>重庆市</t>
  </si>
  <si>
    <t>重庆瑞驰汽车实业有限公司</t>
  </si>
  <si>
    <t>CRC5022XXYB-LBEV</t>
  </si>
  <si>
    <t>CRC5030XXYB-LBEV</t>
  </si>
  <si>
    <t>陕西省</t>
  </si>
  <si>
    <t>比亚迪汽车有限公司</t>
  </si>
  <si>
    <t>BYD7005BEV</t>
  </si>
  <si>
    <t>BYD7008BEV1</t>
  </si>
  <si>
    <t>BYD7150WTHEV3</t>
  </si>
  <si>
    <t>陕西汽车集团股份有限公司</t>
  </si>
  <si>
    <t>SX5040XXYBEV2</t>
  </si>
  <si>
    <t>核减1辆，原因为：车辆已获得补贴资金</t>
  </si>
  <si>
    <t>SX5070XXYBEV1</t>
  </si>
  <si>
    <t>核减8辆，原因为：车辆已获得补贴资金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</si>
</sst>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3" max="3" width="25.140625" style="0" customWidth="1"/>
    <col min="4" max="4" width="21.7109375" style="0" customWidth="1"/>
    <col min="5" max="5" width="19.28125" style="0" customWidth="1"/>
    <col min="6" max="6" width="20.7109375" style="0" customWidth="1"/>
    <col min="7" max="7" width="19.421875" style="0" customWidth="1"/>
    <col min="8" max="8" width="21.140625" style="0" customWidth="1"/>
    <col min="9" max="9" width="24.00390625" style="0" customWidth="1"/>
    <col min="10" max="10" width="18.421875" style="0" customWidth="1"/>
    <col min="11" max="11" width="18.8515625" style="0" customWidth="1"/>
    <col min="12" max="12" width="36.7109375" style="1" customWidth="1"/>
  </cols>
  <sheetData>
    <row r="1" spans="1:12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9"/>
    </row>
    <row r="2" spans="1:12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spans="1:12" ht="13.5">
      <c r="A3" s="5" t="s">
        <v>13</v>
      </c>
      <c r="B3" s="6"/>
      <c r="C3" s="7"/>
      <c r="D3" s="7"/>
      <c r="E3" s="8">
        <f aca="true" t="shared" si="0" ref="E3:H3">SUM(E4:E121)/3</f>
        <v>7344</v>
      </c>
      <c r="F3" s="8"/>
      <c r="G3" s="8">
        <f>SUM(G4:G121)/3</f>
        <v>87227.95</v>
      </c>
      <c r="H3" s="8">
        <f t="shared" si="0"/>
        <v>7278</v>
      </c>
      <c r="I3" s="8"/>
      <c r="J3" s="8">
        <f>SUM(J4:J121)/3</f>
        <v>86396.912</v>
      </c>
      <c r="K3" s="8">
        <f>SUM(K4:K121)/2</f>
        <v>86401</v>
      </c>
      <c r="L3" s="10"/>
    </row>
    <row r="4" spans="1:12" ht="13.5">
      <c r="A4" s="7" t="s">
        <v>14</v>
      </c>
      <c r="B4" s="5" t="s">
        <v>15</v>
      </c>
      <c r="C4" s="7"/>
      <c r="D4" s="7"/>
      <c r="E4" s="8">
        <f aca="true" t="shared" si="1" ref="E4:H4">E5+E17+E20</f>
        <v>4827</v>
      </c>
      <c r="F4" s="8"/>
      <c r="G4" s="8">
        <f t="shared" si="1"/>
        <v>24435.218</v>
      </c>
      <c r="H4" s="8">
        <f t="shared" si="1"/>
        <v>4827</v>
      </c>
      <c r="I4" s="8"/>
      <c r="J4" s="8">
        <f>J5+J17+J20</f>
        <v>24435.218</v>
      </c>
      <c r="K4" s="8">
        <f>K5+K17+K20</f>
        <v>24436</v>
      </c>
      <c r="L4" s="10"/>
    </row>
    <row r="5" spans="1:12" ht="13.5">
      <c r="A5" s="7"/>
      <c r="B5" s="6">
        <v>1</v>
      </c>
      <c r="C5" s="7" t="s">
        <v>16</v>
      </c>
      <c r="D5" s="7" t="s">
        <v>17</v>
      </c>
      <c r="E5" s="8">
        <f aca="true" t="shared" si="2" ref="E5:H5">SUM(E6:E16)</f>
        <v>3913</v>
      </c>
      <c r="F5" s="8"/>
      <c r="G5" s="8">
        <f t="shared" si="2"/>
        <v>20094.718</v>
      </c>
      <c r="H5" s="8">
        <f t="shared" si="2"/>
        <v>3913</v>
      </c>
      <c r="I5" s="8"/>
      <c r="J5" s="8">
        <f>SUM(J6:J16)</f>
        <v>20094.718</v>
      </c>
      <c r="K5" s="8">
        <f>ROUND(J5,0)</f>
        <v>20095</v>
      </c>
      <c r="L5" s="10"/>
    </row>
    <row r="6" spans="1:12" ht="13.5">
      <c r="A6" s="7"/>
      <c r="B6" s="6"/>
      <c r="C6" s="7"/>
      <c r="D6" s="7" t="s">
        <v>18</v>
      </c>
      <c r="E6" s="8">
        <v>554</v>
      </c>
      <c r="F6" s="8">
        <v>6.804</v>
      </c>
      <c r="G6" s="8">
        <v>3769.416</v>
      </c>
      <c r="H6" s="8">
        <v>554</v>
      </c>
      <c r="I6" s="8">
        <v>6.804</v>
      </c>
      <c r="J6" s="8">
        <v>3769.416</v>
      </c>
      <c r="K6" s="8"/>
      <c r="L6" s="10"/>
    </row>
    <row r="7" spans="1:12" ht="13.5">
      <c r="A7" s="7"/>
      <c r="B7" s="6"/>
      <c r="C7" s="7"/>
      <c r="D7" s="7" t="s">
        <v>19</v>
      </c>
      <c r="E7" s="8">
        <v>231</v>
      </c>
      <c r="F7" s="8">
        <v>6.642</v>
      </c>
      <c r="G7" s="8">
        <v>1534.302</v>
      </c>
      <c r="H7" s="8">
        <v>231</v>
      </c>
      <c r="I7" s="8">
        <v>6.642</v>
      </c>
      <c r="J7" s="8">
        <v>1534.302</v>
      </c>
      <c r="K7" s="8"/>
      <c r="L7" s="10"/>
    </row>
    <row r="8" spans="1:12" ht="13.5">
      <c r="A8" s="7"/>
      <c r="B8" s="6"/>
      <c r="C8" s="7"/>
      <c r="D8" s="7" t="s">
        <v>20</v>
      </c>
      <c r="E8" s="8">
        <v>475</v>
      </c>
      <c r="F8" s="8">
        <v>4.5</v>
      </c>
      <c r="G8" s="8">
        <v>2137.5</v>
      </c>
      <c r="H8" s="8">
        <v>475</v>
      </c>
      <c r="I8" s="8">
        <v>4.5</v>
      </c>
      <c r="J8" s="8">
        <v>2137.5</v>
      </c>
      <c r="K8" s="8"/>
      <c r="L8" s="10"/>
    </row>
    <row r="9" spans="1:12" ht="13.5">
      <c r="A9" s="7"/>
      <c r="B9" s="6"/>
      <c r="C9" s="7"/>
      <c r="D9" s="7" t="s">
        <v>21</v>
      </c>
      <c r="E9" s="8">
        <v>1516</v>
      </c>
      <c r="F9" s="8">
        <v>4.5</v>
      </c>
      <c r="G9" s="8">
        <v>6822</v>
      </c>
      <c r="H9" s="8">
        <v>1516</v>
      </c>
      <c r="I9" s="8">
        <v>4.5</v>
      </c>
      <c r="J9" s="8">
        <v>6822</v>
      </c>
      <c r="K9" s="8"/>
      <c r="L9" s="10"/>
    </row>
    <row r="10" spans="1:12" ht="13.5">
      <c r="A10" s="7"/>
      <c r="B10" s="6"/>
      <c r="C10" s="7"/>
      <c r="D10" s="7" t="s">
        <v>22</v>
      </c>
      <c r="E10" s="8">
        <v>12</v>
      </c>
      <c r="F10" s="8">
        <v>4.5</v>
      </c>
      <c r="G10" s="8">
        <v>54</v>
      </c>
      <c r="H10" s="8">
        <v>12</v>
      </c>
      <c r="I10" s="8">
        <v>4.5</v>
      </c>
      <c r="J10" s="8">
        <v>54</v>
      </c>
      <c r="K10" s="8"/>
      <c r="L10" s="10"/>
    </row>
    <row r="11" spans="1:12" ht="13.5">
      <c r="A11" s="7"/>
      <c r="B11" s="6"/>
      <c r="C11" s="7"/>
      <c r="D11" s="7" t="s">
        <v>23</v>
      </c>
      <c r="E11" s="8">
        <v>23</v>
      </c>
      <c r="F11" s="8">
        <v>4.5</v>
      </c>
      <c r="G11" s="8">
        <v>103.5</v>
      </c>
      <c r="H11" s="8">
        <v>23</v>
      </c>
      <c r="I11" s="8">
        <v>4.5</v>
      </c>
      <c r="J11" s="8">
        <v>103.5</v>
      </c>
      <c r="K11" s="8"/>
      <c r="L11" s="10"/>
    </row>
    <row r="12" spans="1:12" ht="13.5">
      <c r="A12" s="7"/>
      <c r="B12" s="6"/>
      <c r="C12" s="7"/>
      <c r="D12" s="7" t="s">
        <v>23</v>
      </c>
      <c r="E12" s="8">
        <v>715</v>
      </c>
      <c r="F12" s="8">
        <v>5.5</v>
      </c>
      <c r="G12" s="8">
        <v>3932.5</v>
      </c>
      <c r="H12" s="8">
        <v>715</v>
      </c>
      <c r="I12" s="8">
        <v>5.5</v>
      </c>
      <c r="J12" s="8">
        <v>3932.5</v>
      </c>
      <c r="K12" s="8"/>
      <c r="L12" s="10"/>
    </row>
    <row r="13" spans="1:12" ht="13.5">
      <c r="A13" s="7"/>
      <c r="B13" s="6"/>
      <c r="C13" s="7"/>
      <c r="D13" s="7" t="s">
        <v>24</v>
      </c>
      <c r="E13" s="8">
        <v>36</v>
      </c>
      <c r="F13" s="8">
        <v>4.5</v>
      </c>
      <c r="G13" s="8">
        <v>162</v>
      </c>
      <c r="H13" s="8">
        <v>36</v>
      </c>
      <c r="I13" s="8">
        <v>4.5</v>
      </c>
      <c r="J13" s="8">
        <v>162</v>
      </c>
      <c r="K13" s="8"/>
      <c r="L13" s="10"/>
    </row>
    <row r="14" spans="1:12" ht="13.5">
      <c r="A14" s="7"/>
      <c r="B14" s="6"/>
      <c r="C14" s="7"/>
      <c r="D14" s="7" t="s">
        <v>25</v>
      </c>
      <c r="E14" s="8">
        <v>72</v>
      </c>
      <c r="F14" s="8">
        <v>4.5</v>
      </c>
      <c r="G14" s="8">
        <v>324</v>
      </c>
      <c r="H14" s="8">
        <v>72</v>
      </c>
      <c r="I14" s="8">
        <v>4.5</v>
      </c>
      <c r="J14" s="8">
        <v>324</v>
      </c>
      <c r="K14" s="8"/>
      <c r="L14" s="10"/>
    </row>
    <row r="15" spans="1:12" ht="13.5">
      <c r="A15" s="7"/>
      <c r="B15" s="6"/>
      <c r="C15" s="7"/>
      <c r="D15" s="7" t="s">
        <v>26</v>
      </c>
      <c r="E15" s="8">
        <v>114</v>
      </c>
      <c r="F15" s="8">
        <v>4.5</v>
      </c>
      <c r="G15" s="8">
        <v>513</v>
      </c>
      <c r="H15" s="8">
        <v>114</v>
      </c>
      <c r="I15" s="8">
        <v>4.5</v>
      </c>
      <c r="J15" s="8">
        <v>513</v>
      </c>
      <c r="K15" s="8"/>
      <c r="L15" s="10"/>
    </row>
    <row r="16" spans="1:12" ht="13.5">
      <c r="A16" s="7"/>
      <c r="B16" s="6"/>
      <c r="C16" s="7"/>
      <c r="D16" s="7" t="s">
        <v>27</v>
      </c>
      <c r="E16" s="8">
        <v>165</v>
      </c>
      <c r="F16" s="8">
        <v>4.5</v>
      </c>
      <c r="G16" s="8">
        <v>742.5</v>
      </c>
      <c r="H16" s="8">
        <v>165</v>
      </c>
      <c r="I16" s="8">
        <v>4.5</v>
      </c>
      <c r="J16" s="8">
        <v>742.5</v>
      </c>
      <c r="K16" s="8"/>
      <c r="L16" s="10"/>
    </row>
    <row r="17" spans="1:12" ht="13.5">
      <c r="A17" s="7"/>
      <c r="B17" s="6">
        <v>2</v>
      </c>
      <c r="C17" s="7" t="s">
        <v>28</v>
      </c>
      <c r="D17" s="7" t="s">
        <v>17</v>
      </c>
      <c r="E17" s="8">
        <f aca="true" t="shared" si="3" ref="E17:H17">E18+E19</f>
        <v>909</v>
      </c>
      <c r="F17" s="8"/>
      <c r="G17" s="8">
        <f t="shared" si="3"/>
        <v>4090.5</v>
      </c>
      <c r="H17" s="8">
        <f t="shared" si="3"/>
        <v>909</v>
      </c>
      <c r="I17" s="8"/>
      <c r="J17" s="8">
        <f>J18+J19</f>
        <v>4090.5</v>
      </c>
      <c r="K17" s="8">
        <f>ROUND(J17,0)</f>
        <v>4091</v>
      </c>
      <c r="L17" s="10"/>
    </row>
    <row r="18" spans="1:12" ht="13.5">
      <c r="A18" s="7"/>
      <c r="B18" s="6"/>
      <c r="C18" s="7"/>
      <c r="D18" s="7" t="s">
        <v>29</v>
      </c>
      <c r="E18" s="8">
        <v>870</v>
      </c>
      <c r="F18" s="8">
        <v>4.5</v>
      </c>
      <c r="G18" s="8">
        <v>3915</v>
      </c>
      <c r="H18" s="8">
        <v>870</v>
      </c>
      <c r="I18" s="8">
        <v>4.5</v>
      </c>
      <c r="J18" s="8">
        <v>3915</v>
      </c>
      <c r="K18" s="8"/>
      <c r="L18" s="10"/>
    </row>
    <row r="19" spans="1:12" ht="13.5">
      <c r="A19" s="7"/>
      <c r="B19" s="6"/>
      <c r="C19" s="7"/>
      <c r="D19" s="7" t="s">
        <v>30</v>
      </c>
      <c r="E19" s="8">
        <v>39</v>
      </c>
      <c r="F19" s="8">
        <v>4.5</v>
      </c>
      <c r="G19" s="8">
        <v>175.5</v>
      </c>
      <c r="H19" s="8">
        <v>39</v>
      </c>
      <c r="I19" s="8">
        <v>4.5</v>
      </c>
      <c r="J19" s="8">
        <v>175.5</v>
      </c>
      <c r="K19" s="8"/>
      <c r="L19" s="10"/>
    </row>
    <row r="20" spans="1:12" ht="13.5">
      <c r="A20" s="7"/>
      <c r="B20" s="6">
        <v>3</v>
      </c>
      <c r="C20" s="7" t="s">
        <v>31</v>
      </c>
      <c r="D20" s="7" t="s">
        <v>17</v>
      </c>
      <c r="E20" s="8">
        <f aca="true" t="shared" si="4" ref="E20:H20">E21</f>
        <v>5</v>
      </c>
      <c r="F20" s="8"/>
      <c r="G20" s="8">
        <f t="shared" si="4"/>
        <v>250</v>
      </c>
      <c r="H20" s="8">
        <f t="shared" si="4"/>
        <v>5</v>
      </c>
      <c r="I20" s="8"/>
      <c r="J20" s="8">
        <f>J21</f>
        <v>250</v>
      </c>
      <c r="K20" s="8">
        <f>ROUND(J20,0)</f>
        <v>250</v>
      </c>
      <c r="L20" s="10"/>
    </row>
    <row r="21" spans="1:12" ht="13.5">
      <c r="A21" s="7"/>
      <c r="B21" s="6"/>
      <c r="C21" s="7"/>
      <c r="D21" s="7" t="s">
        <v>32</v>
      </c>
      <c r="E21" s="8">
        <v>5</v>
      </c>
      <c r="F21" s="8">
        <v>50</v>
      </c>
      <c r="G21" s="8">
        <v>250</v>
      </c>
      <c r="H21" s="8">
        <v>5</v>
      </c>
      <c r="I21" s="8">
        <v>50</v>
      </c>
      <c r="J21" s="8">
        <v>250</v>
      </c>
      <c r="K21" s="8"/>
      <c r="L21" s="10"/>
    </row>
    <row r="22" spans="1:12" ht="13.5">
      <c r="A22" s="7" t="s">
        <v>33</v>
      </c>
      <c r="B22" s="5" t="s">
        <v>15</v>
      </c>
      <c r="C22" s="7"/>
      <c r="D22" s="7"/>
      <c r="E22" s="8">
        <f aca="true" t="shared" si="5" ref="E22:H22">E23</f>
        <v>4</v>
      </c>
      <c r="F22" s="8"/>
      <c r="G22" s="8">
        <f t="shared" si="5"/>
        <v>28.8</v>
      </c>
      <c r="H22" s="8">
        <f t="shared" si="5"/>
        <v>4</v>
      </c>
      <c r="I22" s="8"/>
      <c r="J22" s="8">
        <f>J23</f>
        <v>28.8</v>
      </c>
      <c r="K22" s="8">
        <f>K23</f>
        <v>29</v>
      </c>
      <c r="L22" s="10"/>
    </row>
    <row r="23" spans="1:12" ht="13.5">
      <c r="A23" s="7"/>
      <c r="B23" s="6">
        <v>1</v>
      </c>
      <c r="C23" s="7" t="s">
        <v>34</v>
      </c>
      <c r="D23" s="7" t="s">
        <v>17</v>
      </c>
      <c r="E23" s="8">
        <f aca="true" t="shared" si="6" ref="E23:H23">E24+E25</f>
        <v>4</v>
      </c>
      <c r="F23" s="8"/>
      <c r="G23" s="8">
        <f t="shared" si="6"/>
        <v>28.8</v>
      </c>
      <c r="H23" s="8">
        <f t="shared" si="6"/>
        <v>4</v>
      </c>
      <c r="I23" s="8"/>
      <c r="J23" s="8">
        <f>J24+J25</f>
        <v>28.8</v>
      </c>
      <c r="K23" s="8">
        <f>ROUND(J23,0)</f>
        <v>29</v>
      </c>
      <c r="L23" s="10"/>
    </row>
    <row r="24" spans="1:12" ht="13.5">
      <c r="A24" s="7"/>
      <c r="B24" s="6"/>
      <c r="C24" s="7"/>
      <c r="D24" s="7" t="s">
        <v>35</v>
      </c>
      <c r="E24" s="8">
        <v>2</v>
      </c>
      <c r="F24" s="8">
        <v>7.578</v>
      </c>
      <c r="G24" s="8">
        <v>15.156</v>
      </c>
      <c r="H24" s="8">
        <v>2</v>
      </c>
      <c r="I24" s="8">
        <v>7.578</v>
      </c>
      <c r="J24" s="8">
        <v>15.156</v>
      </c>
      <c r="K24" s="8"/>
      <c r="L24" s="10"/>
    </row>
    <row r="25" spans="1:12" ht="13.5">
      <c r="A25" s="7"/>
      <c r="B25" s="6"/>
      <c r="C25" s="7"/>
      <c r="D25" s="7" t="s">
        <v>36</v>
      </c>
      <c r="E25" s="8">
        <v>2</v>
      </c>
      <c r="F25" s="8">
        <v>6.822</v>
      </c>
      <c r="G25" s="8">
        <v>13.644</v>
      </c>
      <c r="H25" s="8">
        <v>2</v>
      </c>
      <c r="I25" s="8">
        <v>6.822</v>
      </c>
      <c r="J25" s="8">
        <v>13.644</v>
      </c>
      <c r="K25" s="8"/>
      <c r="L25" s="10"/>
    </row>
    <row r="26" spans="1:12" ht="13.5">
      <c r="A26" s="7" t="s">
        <v>37</v>
      </c>
      <c r="B26" s="5" t="s">
        <v>15</v>
      </c>
      <c r="C26" s="7"/>
      <c r="D26" s="7"/>
      <c r="E26" s="8">
        <f aca="true" t="shared" si="7" ref="E26:H26">E27+E32</f>
        <v>80</v>
      </c>
      <c r="F26" s="8"/>
      <c r="G26" s="8">
        <f t="shared" si="7"/>
        <v>537.9</v>
      </c>
      <c r="H26" s="8">
        <f t="shared" si="7"/>
        <v>71</v>
      </c>
      <c r="I26" s="8"/>
      <c r="J26" s="8">
        <f>J27+J32</f>
        <v>509.4</v>
      </c>
      <c r="K26" s="8">
        <f>K27+K32</f>
        <v>510</v>
      </c>
      <c r="L26" s="10"/>
    </row>
    <row r="27" spans="1:12" ht="13.5">
      <c r="A27" s="7"/>
      <c r="B27" s="6">
        <v>1</v>
      </c>
      <c r="C27" s="7" t="s">
        <v>38</v>
      </c>
      <c r="D27" s="7" t="s">
        <v>17</v>
      </c>
      <c r="E27" s="8">
        <f aca="true" t="shared" si="8" ref="E27:H27">E28+E29+E30+E31</f>
        <v>54</v>
      </c>
      <c r="F27" s="8"/>
      <c r="G27" s="8">
        <f t="shared" si="8"/>
        <v>174</v>
      </c>
      <c r="H27" s="8">
        <f t="shared" si="8"/>
        <v>45</v>
      </c>
      <c r="I27" s="8"/>
      <c r="J27" s="8">
        <f>J28+J29+J30+J31</f>
        <v>145.5</v>
      </c>
      <c r="K27" s="8">
        <f>ROUND(J27,0)</f>
        <v>146</v>
      </c>
      <c r="L27" s="10"/>
    </row>
    <row r="28" spans="1:12" ht="33" customHeight="1">
      <c r="A28" s="7"/>
      <c r="B28" s="6"/>
      <c r="C28" s="7"/>
      <c r="D28" s="7" t="s">
        <v>39</v>
      </c>
      <c r="E28" s="8">
        <v>8</v>
      </c>
      <c r="F28" s="8">
        <v>4.5</v>
      </c>
      <c r="G28" s="8">
        <v>36</v>
      </c>
      <c r="H28" s="8">
        <v>7</v>
      </c>
      <c r="I28" s="8">
        <v>4.5</v>
      </c>
      <c r="J28" s="8">
        <v>31.5</v>
      </c>
      <c r="K28" s="8"/>
      <c r="L28" s="11" t="s">
        <v>40</v>
      </c>
    </row>
    <row r="29" spans="1:12" ht="13.5">
      <c r="A29" s="7"/>
      <c r="B29" s="6"/>
      <c r="C29" s="7"/>
      <c r="D29" s="7" t="s">
        <v>41</v>
      </c>
      <c r="E29" s="8">
        <v>14</v>
      </c>
      <c r="F29" s="8">
        <v>3</v>
      </c>
      <c r="G29" s="8">
        <v>42</v>
      </c>
      <c r="H29" s="8">
        <v>14</v>
      </c>
      <c r="I29" s="8">
        <v>3</v>
      </c>
      <c r="J29" s="8">
        <v>42</v>
      </c>
      <c r="K29" s="8"/>
      <c r="L29" s="10"/>
    </row>
    <row r="30" spans="1:12" ht="36" customHeight="1">
      <c r="A30" s="7"/>
      <c r="B30" s="6"/>
      <c r="C30" s="7"/>
      <c r="D30" s="7" t="s">
        <v>42</v>
      </c>
      <c r="E30" s="8">
        <v>10</v>
      </c>
      <c r="F30" s="8">
        <v>3</v>
      </c>
      <c r="G30" s="8">
        <v>30</v>
      </c>
      <c r="H30" s="8">
        <v>9</v>
      </c>
      <c r="I30" s="8">
        <v>3</v>
      </c>
      <c r="J30" s="8">
        <v>27</v>
      </c>
      <c r="K30" s="8"/>
      <c r="L30" s="11" t="s">
        <v>40</v>
      </c>
    </row>
    <row r="31" spans="1:12" ht="36.75" customHeight="1">
      <c r="A31" s="7"/>
      <c r="B31" s="6"/>
      <c r="C31" s="7"/>
      <c r="D31" s="7" t="s">
        <v>43</v>
      </c>
      <c r="E31" s="8">
        <v>22</v>
      </c>
      <c r="F31" s="8">
        <v>3</v>
      </c>
      <c r="G31" s="8">
        <v>66</v>
      </c>
      <c r="H31" s="8">
        <v>15</v>
      </c>
      <c r="I31" s="8">
        <v>3</v>
      </c>
      <c r="J31" s="8">
        <v>45</v>
      </c>
      <c r="K31" s="8"/>
      <c r="L31" s="11" t="s">
        <v>44</v>
      </c>
    </row>
    <row r="32" spans="1:12" ht="13.5">
      <c r="A32" s="7"/>
      <c r="B32" s="6">
        <v>2</v>
      </c>
      <c r="C32" s="7" t="s">
        <v>45</v>
      </c>
      <c r="D32" s="7" t="s">
        <v>17</v>
      </c>
      <c r="E32" s="8">
        <f aca="true" t="shared" si="9" ref="E32:H32">E33+E34+E35+E36</f>
        <v>26</v>
      </c>
      <c r="F32" s="8"/>
      <c r="G32" s="8">
        <f t="shared" si="9"/>
        <v>363.9</v>
      </c>
      <c r="H32" s="8">
        <f t="shared" si="9"/>
        <v>26</v>
      </c>
      <c r="I32" s="8"/>
      <c r="J32" s="8">
        <v>363.9</v>
      </c>
      <c r="K32" s="8">
        <f>ROUND(J32,0)</f>
        <v>364</v>
      </c>
      <c r="L32" s="10"/>
    </row>
    <row r="33" spans="1:12" ht="13.5">
      <c r="A33" s="7"/>
      <c r="B33" s="6"/>
      <c r="C33" s="7"/>
      <c r="D33" s="7" t="s">
        <v>46</v>
      </c>
      <c r="E33" s="8">
        <v>3</v>
      </c>
      <c r="F33" s="8">
        <v>10.8</v>
      </c>
      <c r="G33" s="8">
        <v>32.4</v>
      </c>
      <c r="H33" s="8">
        <v>3</v>
      </c>
      <c r="I33" s="8">
        <v>10.8</v>
      </c>
      <c r="J33" s="8">
        <v>32.4</v>
      </c>
      <c r="K33" s="8"/>
      <c r="L33" s="10"/>
    </row>
    <row r="34" spans="1:12" ht="13.5">
      <c r="A34" s="7"/>
      <c r="B34" s="6"/>
      <c r="C34" s="7"/>
      <c r="D34" s="7" t="s">
        <v>47</v>
      </c>
      <c r="E34" s="8">
        <v>13</v>
      </c>
      <c r="F34" s="8">
        <v>13.5</v>
      </c>
      <c r="G34" s="8">
        <v>175.5</v>
      </c>
      <c r="H34" s="8">
        <v>13</v>
      </c>
      <c r="I34" s="8">
        <v>13.5</v>
      </c>
      <c r="J34" s="8">
        <v>175.5</v>
      </c>
      <c r="K34" s="8"/>
      <c r="L34" s="10"/>
    </row>
    <row r="35" spans="1:12" ht="13.5">
      <c r="A35" s="7"/>
      <c r="B35" s="6"/>
      <c r="C35" s="7"/>
      <c r="D35" s="7" t="s">
        <v>48</v>
      </c>
      <c r="E35" s="8">
        <v>4</v>
      </c>
      <c r="F35" s="8">
        <v>4.5</v>
      </c>
      <c r="G35" s="8">
        <v>18</v>
      </c>
      <c r="H35" s="8">
        <v>4</v>
      </c>
      <c r="I35" s="8">
        <v>4.5</v>
      </c>
      <c r="J35" s="8">
        <v>18</v>
      </c>
      <c r="K35" s="8"/>
      <c r="L35" s="10"/>
    </row>
    <row r="36" spans="1:12" ht="13.5">
      <c r="A36" s="7"/>
      <c r="B36" s="6"/>
      <c r="C36" s="7"/>
      <c r="D36" s="7" t="s">
        <v>49</v>
      </c>
      <c r="E36" s="8">
        <v>6</v>
      </c>
      <c r="F36" s="8">
        <v>23</v>
      </c>
      <c r="G36" s="8">
        <v>138</v>
      </c>
      <c r="H36" s="8">
        <v>6</v>
      </c>
      <c r="I36" s="8">
        <v>23</v>
      </c>
      <c r="J36" s="8">
        <v>138</v>
      </c>
      <c r="K36" s="8"/>
      <c r="L36" s="10"/>
    </row>
    <row r="37" spans="1:12" ht="13.5">
      <c r="A37" s="7" t="s">
        <v>50</v>
      </c>
      <c r="B37" s="5" t="s">
        <v>15</v>
      </c>
      <c r="C37" s="7"/>
      <c r="D37" s="7"/>
      <c r="E37" s="8">
        <f aca="true" t="shared" si="10" ref="E37:H37">E38+E40</f>
        <v>57</v>
      </c>
      <c r="F37" s="8"/>
      <c r="G37" s="8">
        <f t="shared" si="10"/>
        <v>1011.18</v>
      </c>
      <c r="H37" s="8">
        <f t="shared" si="10"/>
        <v>49</v>
      </c>
      <c r="I37" s="8"/>
      <c r="J37" s="8">
        <f>J38+J40</f>
        <v>814.36</v>
      </c>
      <c r="K37" s="8">
        <f>K38+K40</f>
        <v>814</v>
      </c>
      <c r="L37" s="10"/>
    </row>
    <row r="38" spans="1:12" ht="13.5">
      <c r="A38" s="7"/>
      <c r="B38" s="6">
        <v>1</v>
      </c>
      <c r="C38" s="7" t="s">
        <v>51</v>
      </c>
      <c r="D38" s="7" t="s">
        <v>17</v>
      </c>
      <c r="E38" s="8">
        <f aca="true" t="shared" si="11" ref="E38:H38">E39</f>
        <v>1</v>
      </c>
      <c r="F38" s="8"/>
      <c r="G38" s="8">
        <f t="shared" si="11"/>
        <v>25</v>
      </c>
      <c r="H38" s="8">
        <f t="shared" si="11"/>
        <v>1</v>
      </c>
      <c r="I38" s="8"/>
      <c r="J38" s="8">
        <f>J39</f>
        <v>25</v>
      </c>
      <c r="K38" s="8">
        <f>ROUND(J38,0)</f>
        <v>25</v>
      </c>
      <c r="L38" s="10"/>
    </row>
    <row r="39" spans="1:12" ht="13.5">
      <c r="A39" s="7"/>
      <c r="B39" s="6"/>
      <c r="C39" s="7"/>
      <c r="D39" s="7" t="s">
        <v>52</v>
      </c>
      <c r="E39" s="8">
        <v>1</v>
      </c>
      <c r="F39" s="8">
        <v>25</v>
      </c>
      <c r="G39" s="8">
        <v>25</v>
      </c>
      <c r="H39" s="8">
        <v>1</v>
      </c>
      <c r="I39" s="8">
        <v>25</v>
      </c>
      <c r="J39" s="8">
        <v>25</v>
      </c>
      <c r="K39" s="8"/>
      <c r="L39" s="10"/>
    </row>
    <row r="40" spans="1:12" ht="13.5">
      <c r="A40" s="7"/>
      <c r="B40" s="6">
        <v>2</v>
      </c>
      <c r="C40" s="7" t="s">
        <v>53</v>
      </c>
      <c r="D40" s="7" t="s">
        <v>17</v>
      </c>
      <c r="E40" s="8">
        <f aca="true" t="shared" si="12" ref="E40:H40">SUM(E41:E47)</f>
        <v>56</v>
      </c>
      <c r="F40" s="8"/>
      <c r="G40" s="8">
        <f t="shared" si="12"/>
        <v>986.18</v>
      </c>
      <c r="H40" s="8">
        <f t="shared" si="12"/>
        <v>48</v>
      </c>
      <c r="I40" s="8"/>
      <c r="J40" s="8">
        <v>789.36</v>
      </c>
      <c r="K40" s="8">
        <f>ROUND(J40,0)</f>
        <v>789</v>
      </c>
      <c r="L40" s="10"/>
    </row>
    <row r="41" spans="1:12" ht="37.5" customHeight="1">
      <c r="A41" s="7"/>
      <c r="B41" s="6"/>
      <c r="C41" s="7"/>
      <c r="D41" s="7" t="s">
        <v>54</v>
      </c>
      <c r="E41" s="8">
        <v>4</v>
      </c>
      <c r="F41" s="8">
        <v>6.82</v>
      </c>
      <c r="G41" s="8">
        <v>27.28</v>
      </c>
      <c r="H41" s="8">
        <v>3</v>
      </c>
      <c r="I41" s="8">
        <v>6.82</v>
      </c>
      <c r="J41" s="8">
        <v>20.46</v>
      </c>
      <c r="K41" s="8"/>
      <c r="L41" s="11" t="s">
        <v>40</v>
      </c>
    </row>
    <row r="42" spans="1:12" ht="13.5">
      <c r="A42" s="7"/>
      <c r="B42" s="6"/>
      <c r="C42" s="7"/>
      <c r="D42" s="7" t="s">
        <v>55</v>
      </c>
      <c r="E42" s="8">
        <v>30</v>
      </c>
      <c r="F42" s="8">
        <v>13.13</v>
      </c>
      <c r="G42" s="8">
        <v>393.9</v>
      </c>
      <c r="H42" s="8">
        <v>30</v>
      </c>
      <c r="I42" s="8">
        <v>13.13</v>
      </c>
      <c r="J42" s="8">
        <v>393.9</v>
      </c>
      <c r="K42" s="8"/>
      <c r="L42" s="10"/>
    </row>
    <row r="43" spans="1:12" ht="40.5" customHeight="1">
      <c r="A43" s="7"/>
      <c r="B43" s="6"/>
      <c r="C43" s="7"/>
      <c r="D43" s="7" t="s">
        <v>56</v>
      </c>
      <c r="E43" s="8">
        <v>8</v>
      </c>
      <c r="F43" s="8">
        <v>25</v>
      </c>
      <c r="G43" s="8">
        <v>200</v>
      </c>
      <c r="H43" s="8">
        <v>6</v>
      </c>
      <c r="I43" s="8">
        <v>25</v>
      </c>
      <c r="J43" s="8">
        <v>150</v>
      </c>
      <c r="K43" s="8"/>
      <c r="L43" s="11" t="s">
        <v>57</v>
      </c>
    </row>
    <row r="44" spans="1:12" ht="36" customHeight="1">
      <c r="A44" s="7"/>
      <c r="B44" s="6"/>
      <c r="C44" s="7"/>
      <c r="D44" s="7" t="s">
        <v>58</v>
      </c>
      <c r="E44" s="8">
        <v>11</v>
      </c>
      <c r="F44" s="8">
        <v>25</v>
      </c>
      <c r="G44" s="8">
        <v>275</v>
      </c>
      <c r="H44" s="8">
        <v>9</v>
      </c>
      <c r="I44" s="8">
        <v>25</v>
      </c>
      <c r="J44" s="8">
        <v>225</v>
      </c>
      <c r="K44" s="8"/>
      <c r="L44" s="11" t="s">
        <v>59</v>
      </c>
    </row>
    <row r="45" spans="1:12" ht="33" customHeight="1">
      <c r="A45" s="7"/>
      <c r="B45" s="6"/>
      <c r="C45" s="7"/>
      <c r="D45" s="7" t="s">
        <v>60</v>
      </c>
      <c r="E45" s="8">
        <v>1</v>
      </c>
      <c r="F45" s="8">
        <v>25</v>
      </c>
      <c r="G45" s="8">
        <v>25</v>
      </c>
      <c r="H45" s="8">
        <v>0</v>
      </c>
      <c r="I45" s="8">
        <v>0</v>
      </c>
      <c r="J45" s="8">
        <v>0</v>
      </c>
      <c r="K45" s="8"/>
      <c r="L45" s="11" t="s">
        <v>40</v>
      </c>
    </row>
    <row r="46" spans="1:12" ht="33" customHeight="1">
      <c r="A46" s="7"/>
      <c r="B46" s="6"/>
      <c r="C46" s="7"/>
      <c r="D46" s="7" t="s">
        <v>61</v>
      </c>
      <c r="E46" s="8">
        <v>1</v>
      </c>
      <c r="F46" s="8">
        <v>25</v>
      </c>
      <c r="G46" s="8">
        <v>25</v>
      </c>
      <c r="H46" s="8">
        <v>0</v>
      </c>
      <c r="I46" s="8">
        <v>0</v>
      </c>
      <c r="J46" s="8">
        <v>0</v>
      </c>
      <c r="K46" s="8"/>
      <c r="L46" s="11" t="s">
        <v>40</v>
      </c>
    </row>
    <row r="47" spans="1:12" ht="33" customHeight="1">
      <c r="A47" s="7"/>
      <c r="B47" s="6"/>
      <c r="C47" s="7"/>
      <c r="D47" s="7" t="s">
        <v>62</v>
      </c>
      <c r="E47" s="8">
        <v>1</v>
      </c>
      <c r="F47" s="8">
        <v>40</v>
      </c>
      <c r="G47" s="8">
        <v>40</v>
      </c>
      <c r="H47" s="8">
        <v>0</v>
      </c>
      <c r="I47" s="8">
        <v>0</v>
      </c>
      <c r="J47" s="8">
        <v>0</v>
      </c>
      <c r="K47" s="8"/>
      <c r="L47" s="11" t="s">
        <v>40</v>
      </c>
    </row>
    <row r="48" spans="1:12" ht="13.5">
      <c r="A48" s="7" t="s">
        <v>63</v>
      </c>
      <c r="B48" s="5" t="s">
        <v>15</v>
      </c>
      <c r="C48" s="7"/>
      <c r="D48" s="7"/>
      <c r="E48" s="8">
        <f aca="true" t="shared" si="13" ref="E48:H48">E49</f>
        <v>219</v>
      </c>
      <c r="F48" s="8"/>
      <c r="G48" s="8">
        <f t="shared" si="13"/>
        <v>985.5</v>
      </c>
      <c r="H48" s="8">
        <f t="shared" si="13"/>
        <v>219</v>
      </c>
      <c r="I48" s="8"/>
      <c r="J48" s="8">
        <f>J49</f>
        <v>985.5</v>
      </c>
      <c r="K48" s="8">
        <f>K49</f>
        <v>986</v>
      </c>
      <c r="L48" s="10"/>
    </row>
    <row r="49" spans="1:12" ht="13.5">
      <c r="A49" s="7"/>
      <c r="B49" s="6">
        <v>1</v>
      </c>
      <c r="C49" s="7" t="s">
        <v>64</v>
      </c>
      <c r="D49" s="7" t="s">
        <v>17</v>
      </c>
      <c r="E49" s="8">
        <f aca="true" t="shared" si="14" ref="E49:H49">SUM(E50:E53)</f>
        <v>219</v>
      </c>
      <c r="F49" s="8"/>
      <c r="G49" s="8">
        <f t="shared" si="14"/>
        <v>985.5</v>
      </c>
      <c r="H49" s="8">
        <f t="shared" si="14"/>
        <v>219</v>
      </c>
      <c r="I49" s="8"/>
      <c r="J49" s="8">
        <v>985.5</v>
      </c>
      <c r="K49" s="8">
        <f>ROUND(J49,0)</f>
        <v>986</v>
      </c>
      <c r="L49" s="10"/>
    </row>
    <row r="50" spans="1:12" ht="13.5">
      <c r="A50" s="7"/>
      <c r="B50" s="6"/>
      <c r="C50" s="7"/>
      <c r="D50" s="7" t="s">
        <v>65</v>
      </c>
      <c r="E50" s="8">
        <v>109</v>
      </c>
      <c r="F50" s="8">
        <v>4.5</v>
      </c>
      <c r="G50" s="8">
        <v>490.5</v>
      </c>
      <c r="H50" s="8">
        <v>109</v>
      </c>
      <c r="I50" s="8">
        <v>4.5</v>
      </c>
      <c r="J50" s="8">
        <v>490.5</v>
      </c>
      <c r="K50" s="8"/>
      <c r="L50" s="10"/>
    </row>
    <row r="51" spans="1:12" ht="13.5">
      <c r="A51" s="7"/>
      <c r="B51" s="6"/>
      <c r="C51" s="7"/>
      <c r="D51" s="7" t="s">
        <v>66</v>
      </c>
      <c r="E51" s="8">
        <v>1</v>
      </c>
      <c r="F51" s="8">
        <v>4.5</v>
      </c>
      <c r="G51" s="8">
        <v>4.5</v>
      </c>
      <c r="H51" s="8">
        <v>1</v>
      </c>
      <c r="I51" s="8">
        <v>4.5</v>
      </c>
      <c r="J51" s="8">
        <v>4.5</v>
      </c>
      <c r="K51" s="8"/>
      <c r="L51" s="10"/>
    </row>
    <row r="52" spans="1:12" ht="13.5">
      <c r="A52" s="7"/>
      <c r="B52" s="6"/>
      <c r="C52" s="7"/>
      <c r="D52" s="7" t="s">
        <v>67</v>
      </c>
      <c r="E52" s="8">
        <v>104</v>
      </c>
      <c r="F52" s="8">
        <v>4.5</v>
      </c>
      <c r="G52" s="8">
        <v>468</v>
      </c>
      <c r="H52" s="8">
        <v>104</v>
      </c>
      <c r="I52" s="8">
        <v>4.5</v>
      </c>
      <c r="J52" s="8">
        <v>468</v>
      </c>
      <c r="K52" s="8"/>
      <c r="L52" s="10"/>
    </row>
    <row r="53" spans="1:12" ht="13.5">
      <c r="A53" s="7"/>
      <c r="B53" s="6"/>
      <c r="C53" s="7"/>
      <c r="D53" s="7" t="s">
        <v>67</v>
      </c>
      <c r="E53" s="8">
        <v>5</v>
      </c>
      <c r="F53" s="8">
        <v>4.5</v>
      </c>
      <c r="G53" s="8">
        <v>22.5</v>
      </c>
      <c r="H53" s="8">
        <v>5</v>
      </c>
      <c r="I53" s="8">
        <v>4.5</v>
      </c>
      <c r="J53" s="8">
        <v>22.5</v>
      </c>
      <c r="K53" s="8"/>
      <c r="L53" s="10"/>
    </row>
    <row r="54" spans="1:12" ht="13.5">
      <c r="A54" s="7" t="s">
        <v>68</v>
      </c>
      <c r="B54" s="5" t="s">
        <v>15</v>
      </c>
      <c r="C54" s="7"/>
      <c r="D54" s="7"/>
      <c r="E54" s="8">
        <f aca="true" t="shared" si="15" ref="E54:H54">E55+E59</f>
        <v>553</v>
      </c>
      <c r="F54" s="8"/>
      <c r="G54" s="8">
        <f t="shared" si="15"/>
        <v>2591</v>
      </c>
      <c r="H54" s="8">
        <f t="shared" si="15"/>
        <v>523</v>
      </c>
      <c r="I54" s="8"/>
      <c r="J54" s="8">
        <f>J55+J59</f>
        <v>2455</v>
      </c>
      <c r="K54" s="8">
        <f>K55+K59</f>
        <v>2455</v>
      </c>
      <c r="L54" s="10"/>
    </row>
    <row r="55" spans="1:12" ht="13.5">
      <c r="A55" s="7"/>
      <c r="B55" s="6">
        <v>1</v>
      </c>
      <c r="C55" s="7" t="s">
        <v>69</v>
      </c>
      <c r="D55" s="7" t="s">
        <v>17</v>
      </c>
      <c r="E55" s="8">
        <f aca="true" t="shared" si="16" ref="E55:H55">SUM(E56:E58)</f>
        <v>3</v>
      </c>
      <c r="F55" s="8"/>
      <c r="G55" s="8">
        <f t="shared" si="16"/>
        <v>96</v>
      </c>
      <c r="H55" s="8">
        <f t="shared" si="16"/>
        <v>3</v>
      </c>
      <c r="I55" s="8"/>
      <c r="J55" s="8">
        <v>96</v>
      </c>
      <c r="K55" s="8">
        <f>ROUND(J55,0)</f>
        <v>96</v>
      </c>
      <c r="L55" s="10"/>
    </row>
    <row r="56" spans="1:12" ht="13.5">
      <c r="A56" s="7"/>
      <c r="B56" s="6"/>
      <c r="C56" s="7"/>
      <c r="D56" s="7" t="s">
        <v>70</v>
      </c>
      <c r="E56" s="8">
        <v>1</v>
      </c>
      <c r="F56" s="8">
        <v>50</v>
      </c>
      <c r="G56" s="8">
        <v>50</v>
      </c>
      <c r="H56" s="8">
        <v>1</v>
      </c>
      <c r="I56" s="8">
        <v>50</v>
      </c>
      <c r="J56" s="8">
        <v>50</v>
      </c>
      <c r="K56" s="8"/>
      <c r="L56" s="10"/>
    </row>
    <row r="57" spans="1:12" ht="13.5">
      <c r="A57" s="7"/>
      <c r="B57" s="6"/>
      <c r="C57" s="7"/>
      <c r="D57" s="7" t="s">
        <v>71</v>
      </c>
      <c r="E57" s="8">
        <v>1</v>
      </c>
      <c r="F57" s="8">
        <v>25</v>
      </c>
      <c r="G57" s="8">
        <v>25</v>
      </c>
      <c r="H57" s="8">
        <v>1</v>
      </c>
      <c r="I57" s="8">
        <v>25</v>
      </c>
      <c r="J57" s="8">
        <v>25</v>
      </c>
      <c r="K57" s="8"/>
      <c r="L57" s="10"/>
    </row>
    <row r="58" spans="1:12" ht="13.5">
      <c r="A58" s="7"/>
      <c r="B58" s="6"/>
      <c r="C58" s="7"/>
      <c r="D58" s="7" t="s">
        <v>72</v>
      </c>
      <c r="E58" s="8">
        <v>1</v>
      </c>
      <c r="F58" s="8">
        <v>21</v>
      </c>
      <c r="G58" s="8">
        <v>21</v>
      </c>
      <c r="H58" s="8">
        <v>1</v>
      </c>
      <c r="I58" s="8">
        <v>21</v>
      </c>
      <c r="J58" s="8">
        <v>21</v>
      </c>
      <c r="K58" s="8"/>
      <c r="L58" s="10"/>
    </row>
    <row r="59" spans="1:12" ht="13.5">
      <c r="A59" s="7"/>
      <c r="B59" s="6">
        <v>2</v>
      </c>
      <c r="C59" s="7" t="s">
        <v>73</v>
      </c>
      <c r="D59" s="7" t="s">
        <v>17</v>
      </c>
      <c r="E59" s="8">
        <f aca="true" t="shared" si="17" ref="E59:H59">SUM(E60:E63)</f>
        <v>550</v>
      </c>
      <c r="F59" s="8"/>
      <c r="G59" s="8">
        <f t="shared" si="17"/>
        <v>2495</v>
      </c>
      <c r="H59" s="8">
        <f t="shared" si="17"/>
        <v>520</v>
      </c>
      <c r="I59" s="8"/>
      <c r="J59" s="8">
        <v>2359</v>
      </c>
      <c r="K59" s="8">
        <f>ROUND(J59,0)</f>
        <v>2359</v>
      </c>
      <c r="L59" s="10"/>
    </row>
    <row r="60" spans="1:12" ht="33.75" customHeight="1">
      <c r="A60" s="7"/>
      <c r="B60" s="6"/>
      <c r="C60" s="7"/>
      <c r="D60" s="7" t="s">
        <v>74</v>
      </c>
      <c r="E60" s="8">
        <v>336</v>
      </c>
      <c r="F60" s="8">
        <v>4.5</v>
      </c>
      <c r="G60" s="8">
        <v>1512</v>
      </c>
      <c r="H60" s="8">
        <v>327</v>
      </c>
      <c r="I60" s="8">
        <v>4.5</v>
      </c>
      <c r="J60" s="8">
        <v>1471.5</v>
      </c>
      <c r="K60" s="8"/>
      <c r="L60" s="11" t="s">
        <v>75</v>
      </c>
    </row>
    <row r="61" spans="1:12" ht="33.75" customHeight="1">
      <c r="A61" s="7"/>
      <c r="B61" s="6"/>
      <c r="C61" s="7"/>
      <c r="D61" s="7" t="s">
        <v>76</v>
      </c>
      <c r="E61" s="8">
        <v>124</v>
      </c>
      <c r="F61" s="8">
        <v>4.5</v>
      </c>
      <c r="G61" s="8">
        <v>558</v>
      </c>
      <c r="H61" s="8">
        <v>114</v>
      </c>
      <c r="I61" s="8">
        <v>4.5</v>
      </c>
      <c r="J61" s="8">
        <v>513</v>
      </c>
      <c r="K61" s="8"/>
      <c r="L61" s="11" t="s">
        <v>77</v>
      </c>
    </row>
    <row r="62" spans="1:12" ht="33.75" customHeight="1">
      <c r="A62" s="7"/>
      <c r="B62" s="6"/>
      <c r="C62" s="7"/>
      <c r="D62" s="7" t="s">
        <v>78</v>
      </c>
      <c r="E62" s="8">
        <v>70</v>
      </c>
      <c r="F62" s="8">
        <v>4.5</v>
      </c>
      <c r="G62" s="8">
        <v>315</v>
      </c>
      <c r="H62" s="8">
        <v>60</v>
      </c>
      <c r="I62" s="8">
        <v>4.5</v>
      </c>
      <c r="J62" s="8">
        <v>270</v>
      </c>
      <c r="K62" s="8"/>
      <c r="L62" s="11" t="s">
        <v>77</v>
      </c>
    </row>
    <row r="63" spans="1:12" ht="33.75" customHeight="1">
      <c r="A63" s="7"/>
      <c r="B63" s="6"/>
      <c r="C63" s="7"/>
      <c r="D63" s="7" t="s">
        <v>79</v>
      </c>
      <c r="E63" s="8">
        <v>20</v>
      </c>
      <c r="F63" s="8">
        <v>5.5</v>
      </c>
      <c r="G63" s="8">
        <v>110</v>
      </c>
      <c r="H63" s="8">
        <v>19</v>
      </c>
      <c r="I63" s="8">
        <v>5.5</v>
      </c>
      <c r="J63" s="8">
        <v>104.5</v>
      </c>
      <c r="K63" s="8"/>
      <c r="L63" s="11" t="s">
        <v>40</v>
      </c>
    </row>
    <row r="64" spans="1:12" ht="13.5">
      <c r="A64" s="7" t="s">
        <v>80</v>
      </c>
      <c r="B64" s="5" t="s">
        <v>15</v>
      </c>
      <c r="C64" s="7"/>
      <c r="D64" s="7"/>
      <c r="E64" s="8">
        <f aca="true" t="shared" si="18" ref="E64:H64">E65+E68+E70</f>
        <v>392</v>
      </c>
      <c r="F64" s="8"/>
      <c r="G64" s="8">
        <f t="shared" si="18"/>
        <v>16269.872</v>
      </c>
      <c r="H64" s="8">
        <f t="shared" si="18"/>
        <v>392</v>
      </c>
      <c r="I64" s="8"/>
      <c r="J64" s="8">
        <f>J65+J68+J70</f>
        <v>16269.872</v>
      </c>
      <c r="K64" s="8">
        <f>K65+K68+K70</f>
        <v>16270</v>
      </c>
      <c r="L64" s="10"/>
    </row>
    <row r="65" spans="1:12" ht="13.5">
      <c r="A65" s="7"/>
      <c r="B65" s="6">
        <v>1</v>
      </c>
      <c r="C65" s="7" t="s">
        <v>81</v>
      </c>
      <c r="D65" s="7" t="s">
        <v>17</v>
      </c>
      <c r="E65" s="8">
        <f aca="true" t="shared" si="19" ref="E65:H65">E66+E67</f>
        <v>78</v>
      </c>
      <c r="F65" s="8"/>
      <c r="G65" s="8">
        <f t="shared" si="19"/>
        <v>946.872</v>
      </c>
      <c r="H65" s="8">
        <f t="shared" si="19"/>
        <v>78</v>
      </c>
      <c r="I65" s="8"/>
      <c r="J65" s="8">
        <v>946.872</v>
      </c>
      <c r="K65" s="8">
        <f aca="true" t="shared" si="20" ref="K65:K70">ROUND(J65,0)</f>
        <v>947</v>
      </c>
      <c r="L65" s="10"/>
    </row>
    <row r="66" spans="1:12" ht="13.5">
      <c r="A66" s="7"/>
      <c r="B66" s="6"/>
      <c r="C66" s="7"/>
      <c r="D66" s="7" t="s">
        <v>82</v>
      </c>
      <c r="E66" s="8">
        <v>28</v>
      </c>
      <c r="F66" s="8">
        <v>12.924</v>
      </c>
      <c r="G66" s="8">
        <v>361.872</v>
      </c>
      <c r="H66" s="8">
        <v>28</v>
      </c>
      <c r="I66" s="8">
        <v>12.924</v>
      </c>
      <c r="J66" s="8">
        <v>361.872</v>
      </c>
      <c r="K66" s="8"/>
      <c r="L66" s="10"/>
    </row>
    <row r="67" spans="1:12" ht="13.5">
      <c r="A67" s="7"/>
      <c r="B67" s="6"/>
      <c r="C67" s="7"/>
      <c r="D67" s="7" t="s">
        <v>83</v>
      </c>
      <c r="E67" s="8">
        <v>50</v>
      </c>
      <c r="F67" s="8">
        <v>11.7</v>
      </c>
      <c r="G67" s="8">
        <v>585</v>
      </c>
      <c r="H67" s="8">
        <v>50</v>
      </c>
      <c r="I67" s="8">
        <v>11.7</v>
      </c>
      <c r="J67" s="8">
        <v>585</v>
      </c>
      <c r="K67" s="8"/>
      <c r="L67" s="10"/>
    </row>
    <row r="68" spans="1:12" ht="13.5">
      <c r="A68" s="7"/>
      <c r="B68" s="6">
        <v>2</v>
      </c>
      <c r="C68" s="7" t="s">
        <v>84</v>
      </c>
      <c r="D68" s="7" t="s">
        <v>17</v>
      </c>
      <c r="E68" s="8">
        <f aca="true" t="shared" si="21" ref="E68:H68">E69</f>
        <v>301</v>
      </c>
      <c r="F68" s="8"/>
      <c r="G68" s="8">
        <f t="shared" si="21"/>
        <v>15050</v>
      </c>
      <c r="H68" s="8">
        <f t="shared" si="21"/>
        <v>301</v>
      </c>
      <c r="I68" s="8"/>
      <c r="J68" s="8">
        <v>15050</v>
      </c>
      <c r="K68" s="8">
        <f t="shared" si="20"/>
        <v>15050</v>
      </c>
      <c r="L68" s="10"/>
    </row>
    <row r="69" spans="1:12" ht="13.5">
      <c r="A69" s="7"/>
      <c r="B69" s="6"/>
      <c r="C69" s="7"/>
      <c r="D69" s="7" t="s">
        <v>85</v>
      </c>
      <c r="E69" s="8">
        <v>301</v>
      </c>
      <c r="F69" s="8">
        <v>50</v>
      </c>
      <c r="G69" s="8">
        <v>15050</v>
      </c>
      <c r="H69" s="8">
        <v>301</v>
      </c>
      <c r="I69" s="8">
        <v>50</v>
      </c>
      <c r="J69" s="8">
        <v>15050</v>
      </c>
      <c r="K69" s="8"/>
      <c r="L69" s="10"/>
    </row>
    <row r="70" spans="1:12" ht="13.5">
      <c r="A70" s="7"/>
      <c r="B70" s="6">
        <v>3</v>
      </c>
      <c r="C70" s="7" t="s">
        <v>86</v>
      </c>
      <c r="D70" s="7" t="s">
        <v>17</v>
      </c>
      <c r="E70" s="8">
        <f aca="true" t="shared" si="22" ref="E70:H70">E71</f>
        <v>13</v>
      </c>
      <c r="F70" s="8"/>
      <c r="G70" s="8">
        <f t="shared" si="22"/>
        <v>273</v>
      </c>
      <c r="H70" s="8">
        <f t="shared" si="22"/>
        <v>13</v>
      </c>
      <c r="I70" s="8"/>
      <c r="J70" s="8">
        <v>273</v>
      </c>
      <c r="K70" s="8">
        <f t="shared" si="20"/>
        <v>273</v>
      </c>
      <c r="L70" s="10"/>
    </row>
    <row r="71" spans="1:12" ht="13.5">
      <c r="A71" s="7"/>
      <c r="B71" s="6"/>
      <c r="C71" s="7"/>
      <c r="D71" s="7" t="s">
        <v>87</v>
      </c>
      <c r="E71" s="8">
        <v>13</v>
      </c>
      <c r="F71" s="8">
        <v>21</v>
      </c>
      <c r="G71" s="8">
        <v>273</v>
      </c>
      <c r="H71" s="8">
        <v>13</v>
      </c>
      <c r="I71" s="8">
        <v>21</v>
      </c>
      <c r="J71" s="8">
        <v>273</v>
      </c>
      <c r="K71" s="8"/>
      <c r="L71" s="10"/>
    </row>
    <row r="72" spans="1:12" ht="13.5">
      <c r="A72" s="7" t="s">
        <v>88</v>
      </c>
      <c r="B72" s="5" t="s">
        <v>15</v>
      </c>
      <c r="C72" s="7"/>
      <c r="D72" s="7"/>
      <c r="E72" s="8">
        <f aca="true" t="shared" si="23" ref="E72:H72">E73+E76</f>
        <v>30</v>
      </c>
      <c r="F72" s="8"/>
      <c r="G72" s="8">
        <f t="shared" si="23"/>
        <v>135</v>
      </c>
      <c r="H72" s="8">
        <f t="shared" si="23"/>
        <v>27</v>
      </c>
      <c r="I72" s="8"/>
      <c r="J72" s="8">
        <f>J73+J76</f>
        <v>121.5</v>
      </c>
      <c r="K72" s="8">
        <f>K73+K76</f>
        <v>122</v>
      </c>
      <c r="L72" s="10"/>
    </row>
    <row r="73" spans="1:12" ht="13.5">
      <c r="A73" s="7"/>
      <c r="B73" s="6">
        <v>1</v>
      </c>
      <c r="C73" s="7" t="s">
        <v>89</v>
      </c>
      <c r="D73" s="7" t="s">
        <v>17</v>
      </c>
      <c r="E73" s="8">
        <f aca="true" t="shared" si="24" ref="E73:H73">E74+E75</f>
        <v>18</v>
      </c>
      <c r="F73" s="8"/>
      <c r="G73" s="8">
        <f t="shared" si="24"/>
        <v>81</v>
      </c>
      <c r="H73" s="8">
        <f t="shared" si="24"/>
        <v>15</v>
      </c>
      <c r="I73" s="8"/>
      <c r="J73" s="8">
        <v>67.5</v>
      </c>
      <c r="K73" s="8">
        <f>ROUND(J73,0)</f>
        <v>68</v>
      </c>
      <c r="L73" s="10"/>
    </row>
    <row r="74" spans="1:12" ht="13.5">
      <c r="A74" s="7"/>
      <c r="B74" s="6"/>
      <c r="C74" s="7"/>
      <c r="D74" s="7" t="s">
        <v>90</v>
      </c>
      <c r="E74" s="8">
        <v>9</v>
      </c>
      <c r="F74" s="8">
        <v>4.5</v>
      </c>
      <c r="G74" s="8">
        <v>40.5</v>
      </c>
      <c r="H74" s="8">
        <v>9</v>
      </c>
      <c r="I74" s="8">
        <v>4.5</v>
      </c>
      <c r="J74" s="8">
        <v>40.5</v>
      </c>
      <c r="K74" s="8"/>
      <c r="L74" s="10"/>
    </row>
    <row r="75" spans="1:12" ht="33.75" customHeight="1">
      <c r="A75" s="7"/>
      <c r="B75" s="6"/>
      <c r="C75" s="7"/>
      <c r="D75" s="7" t="s">
        <v>91</v>
      </c>
      <c r="E75" s="8">
        <v>9</v>
      </c>
      <c r="F75" s="8">
        <v>4.5</v>
      </c>
      <c r="G75" s="8">
        <v>40.5</v>
      </c>
      <c r="H75" s="8">
        <v>6</v>
      </c>
      <c r="I75" s="8">
        <v>4.5</v>
      </c>
      <c r="J75" s="8">
        <v>27</v>
      </c>
      <c r="K75" s="8"/>
      <c r="L75" s="11" t="s">
        <v>92</v>
      </c>
    </row>
    <row r="76" spans="1:12" ht="13.5">
      <c r="A76" s="7"/>
      <c r="B76" s="6">
        <v>2</v>
      </c>
      <c r="C76" s="7" t="s">
        <v>93</v>
      </c>
      <c r="D76" s="7" t="s">
        <v>17</v>
      </c>
      <c r="E76" s="8">
        <f aca="true" t="shared" si="25" ref="E76:H76">E77</f>
        <v>12</v>
      </c>
      <c r="F76" s="8"/>
      <c r="G76" s="8">
        <f t="shared" si="25"/>
        <v>54</v>
      </c>
      <c r="H76" s="8">
        <f t="shared" si="25"/>
        <v>12</v>
      </c>
      <c r="I76" s="8"/>
      <c r="J76" s="8">
        <v>54</v>
      </c>
      <c r="K76" s="8">
        <f aca="true" t="shared" si="26" ref="K76:K81">ROUND(J76,0)</f>
        <v>54</v>
      </c>
      <c r="L76" s="10"/>
    </row>
    <row r="77" spans="1:12" ht="13.5">
      <c r="A77" s="7"/>
      <c r="B77" s="6"/>
      <c r="C77" s="7"/>
      <c r="D77" s="7" t="s">
        <v>94</v>
      </c>
      <c r="E77" s="8">
        <v>12</v>
      </c>
      <c r="F77" s="8">
        <v>4.5</v>
      </c>
      <c r="G77" s="8">
        <v>54</v>
      </c>
      <c r="H77" s="8">
        <v>12</v>
      </c>
      <c r="I77" s="8">
        <v>4.5</v>
      </c>
      <c r="J77" s="8">
        <v>54</v>
      </c>
      <c r="K77" s="8"/>
      <c r="L77" s="10"/>
    </row>
    <row r="78" spans="1:12" ht="13.5">
      <c r="A78" s="7" t="s">
        <v>95</v>
      </c>
      <c r="B78" s="5" t="s">
        <v>15</v>
      </c>
      <c r="C78" s="7"/>
      <c r="D78" s="7"/>
      <c r="E78" s="8">
        <f aca="true" t="shared" si="27" ref="E78:H78">E79+E81</f>
        <v>267</v>
      </c>
      <c r="F78" s="8"/>
      <c r="G78" s="8">
        <f t="shared" si="27"/>
        <v>6126.64</v>
      </c>
      <c r="H78" s="8">
        <f t="shared" si="27"/>
        <v>266</v>
      </c>
      <c r="I78" s="8"/>
      <c r="J78" s="8">
        <f>J79+J81</f>
        <v>6103.64</v>
      </c>
      <c r="K78" s="8">
        <f>K79+K81</f>
        <v>6104</v>
      </c>
      <c r="L78" s="10"/>
    </row>
    <row r="79" spans="1:12" ht="13.5">
      <c r="A79" s="7"/>
      <c r="B79" s="6">
        <v>1</v>
      </c>
      <c r="C79" s="7" t="s">
        <v>96</v>
      </c>
      <c r="D79" s="7" t="s">
        <v>17</v>
      </c>
      <c r="E79" s="8">
        <f aca="true" t="shared" si="28" ref="E79:H79">E80</f>
        <v>1</v>
      </c>
      <c r="F79" s="8"/>
      <c r="G79" s="8">
        <f t="shared" si="28"/>
        <v>8.64</v>
      </c>
      <c r="H79" s="8">
        <f t="shared" si="28"/>
        <v>1</v>
      </c>
      <c r="I79" s="8"/>
      <c r="J79" s="8">
        <v>8.64</v>
      </c>
      <c r="K79" s="8">
        <f t="shared" si="26"/>
        <v>9</v>
      </c>
      <c r="L79" s="10"/>
    </row>
    <row r="80" spans="1:12" ht="13.5">
      <c r="A80" s="7"/>
      <c r="B80" s="6"/>
      <c r="C80" s="7"/>
      <c r="D80" s="7" t="s">
        <v>97</v>
      </c>
      <c r="E80" s="8">
        <v>1</v>
      </c>
      <c r="F80" s="8">
        <v>8.64</v>
      </c>
      <c r="G80" s="8">
        <v>8.64</v>
      </c>
      <c r="H80" s="8">
        <v>1</v>
      </c>
      <c r="I80" s="8">
        <v>8.64</v>
      </c>
      <c r="J80" s="8">
        <v>8.64</v>
      </c>
      <c r="K80" s="8"/>
      <c r="L80" s="10"/>
    </row>
    <row r="81" spans="1:12" ht="13.5">
      <c r="A81" s="7"/>
      <c r="B81" s="6">
        <v>2</v>
      </c>
      <c r="C81" s="7" t="s">
        <v>98</v>
      </c>
      <c r="D81" s="7" t="s">
        <v>17</v>
      </c>
      <c r="E81" s="8">
        <f aca="true" t="shared" si="29" ref="E81:H81">E82</f>
        <v>266</v>
      </c>
      <c r="F81" s="8"/>
      <c r="G81" s="8">
        <f t="shared" si="29"/>
        <v>6118</v>
      </c>
      <c r="H81" s="8">
        <f t="shared" si="29"/>
        <v>265</v>
      </c>
      <c r="I81" s="8"/>
      <c r="J81" s="8">
        <v>6095</v>
      </c>
      <c r="K81" s="8">
        <f t="shared" si="26"/>
        <v>6095</v>
      </c>
      <c r="L81" s="10"/>
    </row>
    <row r="82" spans="1:12" ht="36.75" customHeight="1">
      <c r="A82" s="7"/>
      <c r="B82" s="6"/>
      <c r="C82" s="7"/>
      <c r="D82" s="7" t="s">
        <v>99</v>
      </c>
      <c r="E82" s="8">
        <v>266</v>
      </c>
      <c r="F82" s="8">
        <v>23</v>
      </c>
      <c r="G82" s="8">
        <v>6118</v>
      </c>
      <c r="H82" s="8">
        <v>265</v>
      </c>
      <c r="I82" s="8">
        <v>23</v>
      </c>
      <c r="J82" s="8">
        <v>6095</v>
      </c>
      <c r="K82" s="8"/>
      <c r="L82" s="11" t="s">
        <v>100</v>
      </c>
    </row>
    <row r="83" spans="1:12" ht="13.5">
      <c r="A83" s="7" t="s">
        <v>101</v>
      </c>
      <c r="B83" s="5" t="s">
        <v>15</v>
      </c>
      <c r="C83" s="7"/>
      <c r="D83" s="7"/>
      <c r="E83" s="8">
        <f aca="true" t="shared" si="30" ref="E83:H83">E84</f>
        <v>683</v>
      </c>
      <c r="F83" s="8"/>
      <c r="G83" s="8">
        <f t="shared" si="30"/>
        <v>32738.2</v>
      </c>
      <c r="H83" s="8">
        <f t="shared" si="30"/>
        <v>678</v>
      </c>
      <c r="I83" s="8"/>
      <c r="J83" s="8">
        <f>J84</f>
        <v>32488.2</v>
      </c>
      <c r="K83" s="8">
        <f>K84</f>
        <v>32488</v>
      </c>
      <c r="L83" s="10"/>
    </row>
    <row r="84" spans="1:12" ht="13.5">
      <c r="A84" s="7"/>
      <c r="B84" s="6">
        <v>1</v>
      </c>
      <c r="C84" s="7" t="s">
        <v>102</v>
      </c>
      <c r="D84" s="7" t="s">
        <v>17</v>
      </c>
      <c r="E84" s="8">
        <f aca="true" t="shared" si="31" ref="E84:H84">SUM(E85:E96)</f>
        <v>683</v>
      </c>
      <c r="F84" s="8"/>
      <c r="G84" s="8">
        <f t="shared" si="31"/>
        <v>32738.2</v>
      </c>
      <c r="H84" s="8">
        <f t="shared" si="31"/>
        <v>678</v>
      </c>
      <c r="I84" s="8"/>
      <c r="J84" s="8">
        <v>32488.2</v>
      </c>
      <c r="K84" s="8">
        <f>ROUND(J84,0)</f>
        <v>32488</v>
      </c>
      <c r="L84" s="10"/>
    </row>
    <row r="85" spans="1:12" ht="36.75" customHeight="1">
      <c r="A85" s="7"/>
      <c r="B85" s="6"/>
      <c r="C85" s="7"/>
      <c r="D85" s="7" t="s">
        <v>103</v>
      </c>
      <c r="E85" s="8">
        <v>88</v>
      </c>
      <c r="F85" s="8">
        <v>50</v>
      </c>
      <c r="G85" s="8">
        <v>4400</v>
      </c>
      <c r="H85" s="8">
        <v>83</v>
      </c>
      <c r="I85" s="8">
        <v>50</v>
      </c>
      <c r="J85" s="8">
        <v>4150</v>
      </c>
      <c r="K85" s="8"/>
      <c r="L85" s="11" t="s">
        <v>104</v>
      </c>
    </row>
    <row r="86" spans="1:12" ht="13.5">
      <c r="A86" s="7"/>
      <c r="B86" s="6"/>
      <c r="C86" s="7"/>
      <c r="D86" s="7" t="s">
        <v>105</v>
      </c>
      <c r="E86" s="8">
        <v>18</v>
      </c>
      <c r="F86" s="8">
        <v>50</v>
      </c>
      <c r="G86" s="8">
        <v>900</v>
      </c>
      <c r="H86" s="8">
        <v>18</v>
      </c>
      <c r="I86" s="8">
        <v>50</v>
      </c>
      <c r="J86" s="8">
        <v>900</v>
      </c>
      <c r="K86" s="8"/>
      <c r="L86" s="10"/>
    </row>
    <row r="87" spans="1:12" ht="13.5">
      <c r="A87" s="7"/>
      <c r="B87" s="6"/>
      <c r="C87" s="7"/>
      <c r="D87" s="7" t="s">
        <v>106</v>
      </c>
      <c r="E87" s="8">
        <v>479</v>
      </c>
      <c r="F87" s="8">
        <v>50</v>
      </c>
      <c r="G87" s="8">
        <v>23950</v>
      </c>
      <c r="H87" s="8">
        <v>479</v>
      </c>
      <c r="I87" s="8">
        <v>50</v>
      </c>
      <c r="J87" s="8">
        <v>23950</v>
      </c>
      <c r="K87" s="8"/>
      <c r="L87" s="10"/>
    </row>
    <row r="88" spans="1:12" ht="13.5">
      <c r="A88" s="7"/>
      <c r="B88" s="6"/>
      <c r="C88" s="7"/>
      <c r="D88" s="7" t="s">
        <v>107</v>
      </c>
      <c r="E88" s="8">
        <v>2</v>
      </c>
      <c r="F88" s="8">
        <v>42</v>
      </c>
      <c r="G88" s="8">
        <v>84</v>
      </c>
      <c r="H88" s="8">
        <v>2</v>
      </c>
      <c r="I88" s="8">
        <v>42</v>
      </c>
      <c r="J88" s="8">
        <v>84</v>
      </c>
      <c r="K88" s="8"/>
      <c r="L88" s="10"/>
    </row>
    <row r="89" spans="1:12" ht="13.5">
      <c r="A89" s="7"/>
      <c r="B89" s="6"/>
      <c r="C89" s="7"/>
      <c r="D89" s="7" t="s">
        <v>108</v>
      </c>
      <c r="E89" s="8">
        <v>36</v>
      </c>
      <c r="F89" s="8">
        <v>50.4</v>
      </c>
      <c r="G89" s="8">
        <v>1814.4</v>
      </c>
      <c r="H89" s="8">
        <v>36</v>
      </c>
      <c r="I89" s="8">
        <v>50.4</v>
      </c>
      <c r="J89" s="8">
        <v>1814.4</v>
      </c>
      <c r="K89" s="8"/>
      <c r="L89" s="10"/>
    </row>
    <row r="90" spans="1:12" ht="13.5">
      <c r="A90" s="7"/>
      <c r="B90" s="6"/>
      <c r="C90" s="7"/>
      <c r="D90" s="7" t="s">
        <v>109</v>
      </c>
      <c r="E90" s="8">
        <v>1</v>
      </c>
      <c r="F90" s="8">
        <v>50.4</v>
      </c>
      <c r="G90" s="8">
        <v>50.4</v>
      </c>
      <c r="H90" s="8">
        <v>1</v>
      </c>
      <c r="I90" s="8">
        <v>50.4</v>
      </c>
      <c r="J90" s="8">
        <v>50.4</v>
      </c>
      <c r="K90" s="8"/>
      <c r="L90" s="10"/>
    </row>
    <row r="91" spans="1:12" ht="13.5">
      <c r="A91" s="7"/>
      <c r="B91" s="6"/>
      <c r="C91" s="7"/>
      <c r="D91" s="7" t="s">
        <v>110</v>
      </c>
      <c r="E91" s="8">
        <v>11</v>
      </c>
      <c r="F91" s="8">
        <v>25</v>
      </c>
      <c r="G91" s="8">
        <v>275</v>
      </c>
      <c r="H91" s="8">
        <v>11</v>
      </c>
      <c r="I91" s="8">
        <v>25</v>
      </c>
      <c r="J91" s="8">
        <v>275</v>
      </c>
      <c r="K91" s="8"/>
      <c r="L91" s="10"/>
    </row>
    <row r="92" spans="1:12" ht="13.5">
      <c r="A92" s="7"/>
      <c r="B92" s="6"/>
      <c r="C92" s="7"/>
      <c r="D92" s="7" t="s">
        <v>111</v>
      </c>
      <c r="E92" s="8">
        <v>1</v>
      </c>
      <c r="F92" s="8">
        <v>25</v>
      </c>
      <c r="G92" s="8">
        <v>25</v>
      </c>
      <c r="H92" s="8">
        <v>1</v>
      </c>
      <c r="I92" s="8">
        <v>25</v>
      </c>
      <c r="J92" s="8">
        <v>25</v>
      </c>
      <c r="K92" s="8"/>
      <c r="L92" s="10"/>
    </row>
    <row r="93" spans="1:12" ht="13.5">
      <c r="A93" s="7"/>
      <c r="B93" s="6"/>
      <c r="C93" s="7"/>
      <c r="D93" s="7" t="s">
        <v>112</v>
      </c>
      <c r="E93" s="8">
        <v>40</v>
      </c>
      <c r="F93" s="8">
        <v>25</v>
      </c>
      <c r="G93" s="8">
        <v>1000</v>
      </c>
      <c r="H93" s="8">
        <v>40</v>
      </c>
      <c r="I93" s="8">
        <v>25</v>
      </c>
      <c r="J93" s="8">
        <v>1000</v>
      </c>
      <c r="K93" s="8"/>
      <c r="L93" s="10"/>
    </row>
    <row r="94" spans="1:12" ht="13.5">
      <c r="A94" s="7"/>
      <c r="B94" s="6"/>
      <c r="C94" s="7"/>
      <c r="D94" s="7" t="s">
        <v>113</v>
      </c>
      <c r="E94" s="8">
        <v>1</v>
      </c>
      <c r="F94" s="8">
        <v>25</v>
      </c>
      <c r="G94" s="8">
        <v>25</v>
      </c>
      <c r="H94" s="8">
        <v>1</v>
      </c>
      <c r="I94" s="8">
        <v>25</v>
      </c>
      <c r="J94" s="8">
        <v>25</v>
      </c>
      <c r="K94" s="8"/>
      <c r="L94" s="10"/>
    </row>
    <row r="95" spans="1:12" ht="13.5">
      <c r="A95" s="7"/>
      <c r="B95" s="6"/>
      <c r="C95" s="7"/>
      <c r="D95" s="7" t="s">
        <v>114</v>
      </c>
      <c r="E95" s="8">
        <v>2</v>
      </c>
      <c r="F95" s="8">
        <v>40</v>
      </c>
      <c r="G95" s="8">
        <v>80</v>
      </c>
      <c r="H95" s="8">
        <v>2</v>
      </c>
      <c r="I95" s="8">
        <v>40</v>
      </c>
      <c r="J95" s="8">
        <v>80</v>
      </c>
      <c r="K95" s="8"/>
      <c r="L95" s="10"/>
    </row>
    <row r="96" spans="1:12" ht="13.5">
      <c r="A96" s="7"/>
      <c r="B96" s="6"/>
      <c r="C96" s="7"/>
      <c r="D96" s="7" t="s">
        <v>115</v>
      </c>
      <c r="E96" s="8">
        <v>4</v>
      </c>
      <c r="F96" s="8">
        <v>33.6</v>
      </c>
      <c r="G96" s="8">
        <v>134.4</v>
      </c>
      <c r="H96" s="8">
        <v>4</v>
      </c>
      <c r="I96" s="8">
        <v>33.6</v>
      </c>
      <c r="J96" s="8">
        <v>134.4</v>
      </c>
      <c r="K96" s="8"/>
      <c r="L96" s="10"/>
    </row>
    <row r="97" spans="1:12" ht="13.5">
      <c r="A97" s="7" t="s">
        <v>116</v>
      </c>
      <c r="B97" s="5" t="s">
        <v>15</v>
      </c>
      <c r="C97" s="7"/>
      <c r="D97" s="7"/>
      <c r="E97" s="8">
        <f aca="true" t="shared" si="32" ref="E97:H97">E98</f>
        <v>86</v>
      </c>
      <c r="F97" s="8"/>
      <c r="G97" s="8">
        <f t="shared" si="32"/>
        <v>1123.5</v>
      </c>
      <c r="H97" s="8">
        <f t="shared" si="32"/>
        <v>85</v>
      </c>
      <c r="I97" s="8"/>
      <c r="J97" s="8">
        <f>J98</f>
        <v>1073.5</v>
      </c>
      <c r="K97" s="8">
        <f>K98</f>
        <v>1074</v>
      </c>
      <c r="L97" s="10"/>
    </row>
    <row r="98" spans="1:12" ht="13.5">
      <c r="A98" s="7"/>
      <c r="B98" s="6">
        <v>1</v>
      </c>
      <c r="C98" s="7" t="s">
        <v>117</v>
      </c>
      <c r="D98" s="7" t="s">
        <v>17</v>
      </c>
      <c r="E98" s="8">
        <f aca="true" t="shared" si="33" ref="E98:H98">SUM(E99:E109)</f>
        <v>86</v>
      </c>
      <c r="F98" s="8"/>
      <c r="G98" s="8">
        <f t="shared" si="33"/>
        <v>1123.5</v>
      </c>
      <c r="H98" s="8">
        <f t="shared" si="33"/>
        <v>85</v>
      </c>
      <c r="I98" s="8"/>
      <c r="J98" s="8">
        <v>1073.5</v>
      </c>
      <c r="K98" s="8">
        <f>ROUND(J98,0)</f>
        <v>1074</v>
      </c>
      <c r="L98" s="10"/>
    </row>
    <row r="99" spans="1:12" ht="13.5">
      <c r="A99" s="7"/>
      <c r="B99" s="6"/>
      <c r="C99" s="7"/>
      <c r="D99" s="7" t="s">
        <v>118</v>
      </c>
      <c r="E99" s="8">
        <v>5</v>
      </c>
      <c r="F99" s="8">
        <v>3</v>
      </c>
      <c r="G99" s="8">
        <v>15</v>
      </c>
      <c r="H99" s="8">
        <v>5</v>
      </c>
      <c r="I99" s="8">
        <v>3</v>
      </c>
      <c r="J99" s="8">
        <v>15</v>
      </c>
      <c r="K99" s="8"/>
      <c r="L99" s="10"/>
    </row>
    <row r="100" spans="1:12" ht="13.5">
      <c r="A100" s="7"/>
      <c r="B100" s="6"/>
      <c r="C100" s="7"/>
      <c r="D100" s="7" t="s">
        <v>119</v>
      </c>
      <c r="E100" s="8">
        <v>1</v>
      </c>
      <c r="F100" s="8">
        <v>23</v>
      </c>
      <c r="G100" s="8">
        <v>23</v>
      </c>
      <c r="H100" s="8">
        <v>1</v>
      </c>
      <c r="I100" s="8">
        <v>23</v>
      </c>
      <c r="J100" s="8">
        <v>23</v>
      </c>
      <c r="K100" s="8"/>
      <c r="L100" s="10"/>
    </row>
    <row r="101" spans="1:12" ht="13.5">
      <c r="A101" s="7"/>
      <c r="B101" s="6"/>
      <c r="C101" s="7"/>
      <c r="D101" s="7" t="s">
        <v>120</v>
      </c>
      <c r="E101" s="8">
        <v>1</v>
      </c>
      <c r="F101" s="8">
        <v>25</v>
      </c>
      <c r="G101" s="8">
        <v>25</v>
      </c>
      <c r="H101" s="8">
        <v>1</v>
      </c>
      <c r="I101" s="8">
        <v>25</v>
      </c>
      <c r="J101" s="8">
        <v>25</v>
      </c>
      <c r="K101" s="8"/>
      <c r="L101" s="10"/>
    </row>
    <row r="102" spans="1:12" ht="13.5">
      <c r="A102" s="7"/>
      <c r="B102" s="6"/>
      <c r="C102" s="7"/>
      <c r="D102" s="7" t="s">
        <v>121</v>
      </c>
      <c r="E102" s="8">
        <v>19</v>
      </c>
      <c r="F102" s="8">
        <v>5.5</v>
      </c>
      <c r="G102" s="8">
        <v>104.5</v>
      </c>
      <c r="H102" s="8">
        <v>19</v>
      </c>
      <c r="I102" s="8">
        <v>5.5</v>
      </c>
      <c r="J102" s="8">
        <v>104.5</v>
      </c>
      <c r="K102" s="8"/>
      <c r="L102" s="10"/>
    </row>
    <row r="103" spans="1:12" ht="13.5">
      <c r="A103" s="7"/>
      <c r="B103" s="6"/>
      <c r="C103" s="7"/>
      <c r="D103" s="7" t="s">
        <v>122</v>
      </c>
      <c r="E103" s="8">
        <v>1</v>
      </c>
      <c r="F103" s="8">
        <v>50</v>
      </c>
      <c r="G103" s="8">
        <v>50</v>
      </c>
      <c r="H103" s="8">
        <v>1</v>
      </c>
      <c r="I103" s="8">
        <v>50</v>
      </c>
      <c r="J103" s="8">
        <v>50</v>
      </c>
      <c r="K103" s="8"/>
      <c r="L103" s="10"/>
    </row>
    <row r="104" spans="1:12" ht="37.5" customHeight="1">
      <c r="A104" s="7"/>
      <c r="B104" s="6"/>
      <c r="C104" s="7"/>
      <c r="D104" s="7" t="s">
        <v>123</v>
      </c>
      <c r="E104" s="8">
        <v>1</v>
      </c>
      <c r="F104" s="8">
        <v>50</v>
      </c>
      <c r="G104" s="8">
        <v>50</v>
      </c>
      <c r="H104" s="8">
        <v>0</v>
      </c>
      <c r="I104" s="8">
        <v>0</v>
      </c>
      <c r="J104" s="8">
        <v>0</v>
      </c>
      <c r="K104" s="8"/>
      <c r="L104" s="11" t="s">
        <v>40</v>
      </c>
    </row>
    <row r="105" spans="1:12" ht="13.5">
      <c r="A105" s="7"/>
      <c r="B105" s="6"/>
      <c r="C105" s="7"/>
      <c r="D105" s="7" t="s">
        <v>124</v>
      </c>
      <c r="E105" s="8">
        <v>1</v>
      </c>
      <c r="F105" s="8">
        <v>25</v>
      </c>
      <c r="G105" s="8">
        <v>25</v>
      </c>
      <c r="H105" s="8">
        <v>1</v>
      </c>
      <c r="I105" s="8">
        <v>25</v>
      </c>
      <c r="J105" s="8">
        <v>25</v>
      </c>
      <c r="K105" s="8"/>
      <c r="L105" s="10"/>
    </row>
    <row r="106" spans="1:12" ht="13.5">
      <c r="A106" s="7"/>
      <c r="B106" s="6"/>
      <c r="C106" s="7"/>
      <c r="D106" s="7" t="s">
        <v>125</v>
      </c>
      <c r="E106" s="8">
        <v>14</v>
      </c>
      <c r="F106" s="8">
        <v>40</v>
      </c>
      <c r="G106" s="8">
        <v>560</v>
      </c>
      <c r="H106" s="8">
        <v>14</v>
      </c>
      <c r="I106" s="8">
        <v>40</v>
      </c>
      <c r="J106" s="8">
        <v>560</v>
      </c>
      <c r="K106" s="8"/>
      <c r="L106" s="10"/>
    </row>
    <row r="107" spans="1:12" ht="13.5">
      <c r="A107" s="7"/>
      <c r="B107" s="6"/>
      <c r="C107" s="7"/>
      <c r="D107" s="7" t="s">
        <v>126</v>
      </c>
      <c r="E107" s="8">
        <v>1</v>
      </c>
      <c r="F107" s="8">
        <v>40</v>
      </c>
      <c r="G107" s="8">
        <v>40</v>
      </c>
      <c r="H107" s="8">
        <v>1</v>
      </c>
      <c r="I107" s="8">
        <v>40</v>
      </c>
      <c r="J107" s="8">
        <v>40</v>
      </c>
      <c r="K107" s="8"/>
      <c r="L107" s="10"/>
    </row>
    <row r="108" spans="1:12" ht="13.5">
      <c r="A108" s="7"/>
      <c r="B108" s="6"/>
      <c r="C108" s="7"/>
      <c r="D108" s="7" t="s">
        <v>127</v>
      </c>
      <c r="E108" s="8">
        <v>8</v>
      </c>
      <c r="F108" s="8">
        <v>5.5</v>
      </c>
      <c r="G108" s="8">
        <v>44</v>
      </c>
      <c r="H108" s="8">
        <v>8</v>
      </c>
      <c r="I108" s="8">
        <v>5.5</v>
      </c>
      <c r="J108" s="8">
        <v>44</v>
      </c>
      <c r="K108" s="8"/>
      <c r="L108" s="10"/>
    </row>
    <row r="109" spans="1:12" ht="13.5">
      <c r="A109" s="7"/>
      <c r="B109" s="6"/>
      <c r="C109" s="7"/>
      <c r="D109" s="7" t="s">
        <v>128</v>
      </c>
      <c r="E109" s="8">
        <v>34</v>
      </c>
      <c r="F109" s="8">
        <v>5.5</v>
      </c>
      <c r="G109" s="8">
        <v>187</v>
      </c>
      <c r="H109" s="8">
        <v>34</v>
      </c>
      <c r="I109" s="8">
        <v>5.5</v>
      </c>
      <c r="J109" s="8">
        <v>187</v>
      </c>
      <c r="K109" s="8"/>
      <c r="L109" s="10"/>
    </row>
    <row r="110" spans="1:12" ht="13.5">
      <c r="A110" s="7" t="s">
        <v>129</v>
      </c>
      <c r="B110" s="5" t="s">
        <v>15</v>
      </c>
      <c r="C110" s="7"/>
      <c r="D110" s="7"/>
      <c r="E110" s="8">
        <f aca="true" t="shared" si="34" ref="E110:H110">E111</f>
        <v>73</v>
      </c>
      <c r="F110" s="8"/>
      <c r="G110" s="8">
        <f t="shared" si="34"/>
        <v>525.726</v>
      </c>
      <c r="H110" s="8">
        <f t="shared" si="34"/>
        <v>73</v>
      </c>
      <c r="I110" s="8"/>
      <c r="J110" s="8">
        <f>J111</f>
        <v>525.726</v>
      </c>
      <c r="K110" s="8">
        <f>K111</f>
        <v>526</v>
      </c>
      <c r="L110" s="10"/>
    </row>
    <row r="111" spans="1:12" ht="13.5">
      <c r="A111" s="7"/>
      <c r="B111" s="6">
        <v>1</v>
      </c>
      <c r="C111" s="7" t="s">
        <v>130</v>
      </c>
      <c r="D111" s="7" t="s">
        <v>17</v>
      </c>
      <c r="E111" s="8">
        <f aca="true" t="shared" si="35" ref="E111:H111">E112+E113</f>
        <v>73</v>
      </c>
      <c r="F111" s="8"/>
      <c r="G111" s="8">
        <f t="shared" si="35"/>
        <v>525.726</v>
      </c>
      <c r="H111" s="8">
        <f t="shared" si="35"/>
        <v>73</v>
      </c>
      <c r="I111" s="8"/>
      <c r="J111" s="8">
        <v>525.726</v>
      </c>
      <c r="K111" s="8">
        <f>ROUND(J111,0)</f>
        <v>526</v>
      </c>
      <c r="L111" s="10"/>
    </row>
    <row r="112" spans="1:12" ht="13.5">
      <c r="A112" s="7"/>
      <c r="B112" s="6"/>
      <c r="C112" s="7"/>
      <c r="D112" s="7" t="s">
        <v>131</v>
      </c>
      <c r="E112" s="8">
        <v>7</v>
      </c>
      <c r="F112" s="8">
        <v>4.842</v>
      </c>
      <c r="G112" s="8">
        <v>33.894</v>
      </c>
      <c r="H112" s="8">
        <v>7</v>
      </c>
      <c r="I112" s="8">
        <v>4.842</v>
      </c>
      <c r="J112" s="8">
        <v>33.894</v>
      </c>
      <c r="K112" s="8"/>
      <c r="L112" s="10"/>
    </row>
    <row r="113" spans="1:12" ht="13.5">
      <c r="A113" s="7"/>
      <c r="B113" s="6"/>
      <c r="C113" s="7"/>
      <c r="D113" s="7" t="s">
        <v>132</v>
      </c>
      <c r="E113" s="8">
        <v>66</v>
      </c>
      <c r="F113" s="8">
        <v>7.452</v>
      </c>
      <c r="G113" s="8">
        <v>491.832</v>
      </c>
      <c r="H113" s="8">
        <v>66</v>
      </c>
      <c r="I113" s="8">
        <v>7.452</v>
      </c>
      <c r="J113" s="8">
        <v>491.832</v>
      </c>
      <c r="K113" s="8"/>
      <c r="L113" s="10"/>
    </row>
    <row r="114" spans="1:12" ht="13.5">
      <c r="A114" s="7" t="s">
        <v>133</v>
      </c>
      <c r="B114" s="5" t="s">
        <v>15</v>
      </c>
      <c r="C114" s="7"/>
      <c r="D114" s="7"/>
      <c r="E114" s="8">
        <f aca="true" t="shared" si="36" ref="E114:H114">E115+E119</f>
        <v>73</v>
      </c>
      <c r="F114" s="8"/>
      <c r="G114" s="8">
        <f t="shared" si="36"/>
        <v>719.414</v>
      </c>
      <c r="H114" s="8">
        <f t="shared" si="36"/>
        <v>64</v>
      </c>
      <c r="I114" s="8"/>
      <c r="J114" s="8">
        <f>J115+J119</f>
        <v>586.196</v>
      </c>
      <c r="K114" s="8">
        <f>K115+K119</f>
        <v>587</v>
      </c>
      <c r="L114" s="10"/>
    </row>
    <row r="115" spans="1:12" ht="27" customHeight="1">
      <c r="A115" s="7"/>
      <c r="B115" s="6">
        <v>1</v>
      </c>
      <c r="C115" s="7" t="s">
        <v>134</v>
      </c>
      <c r="D115" s="7" t="s">
        <v>17</v>
      </c>
      <c r="E115" s="8">
        <f aca="true" t="shared" si="37" ref="E115:H115">SUM(E116:E118)</f>
        <v>38</v>
      </c>
      <c r="F115" s="8"/>
      <c r="G115" s="8">
        <f t="shared" si="37"/>
        <v>201.5</v>
      </c>
      <c r="H115" s="8">
        <f t="shared" si="37"/>
        <v>38</v>
      </c>
      <c r="I115" s="8"/>
      <c r="J115" s="8">
        <v>201.5</v>
      </c>
      <c r="K115" s="8">
        <f>ROUND(J115,0)</f>
        <v>202</v>
      </c>
      <c r="L115" s="10"/>
    </row>
    <row r="116" spans="1:12" ht="25.5" customHeight="1">
      <c r="A116" s="7"/>
      <c r="B116" s="6"/>
      <c r="C116" s="7"/>
      <c r="D116" s="7" t="s">
        <v>135</v>
      </c>
      <c r="E116" s="8">
        <v>30</v>
      </c>
      <c r="F116" s="8">
        <v>5.5</v>
      </c>
      <c r="G116" s="8">
        <v>165</v>
      </c>
      <c r="H116" s="8">
        <v>30</v>
      </c>
      <c r="I116" s="8">
        <v>5.5</v>
      </c>
      <c r="J116" s="8">
        <v>165</v>
      </c>
      <c r="K116" s="8"/>
      <c r="L116" s="10"/>
    </row>
    <row r="117" spans="1:12" ht="21" customHeight="1">
      <c r="A117" s="7"/>
      <c r="B117" s="6"/>
      <c r="C117" s="7"/>
      <c r="D117" s="7" t="s">
        <v>136</v>
      </c>
      <c r="E117" s="8">
        <v>5</v>
      </c>
      <c r="F117" s="8">
        <v>5.5</v>
      </c>
      <c r="G117" s="8">
        <v>27.5</v>
      </c>
      <c r="H117" s="8">
        <v>5</v>
      </c>
      <c r="I117" s="8">
        <v>5.5</v>
      </c>
      <c r="J117" s="8">
        <v>27.5</v>
      </c>
      <c r="K117" s="8"/>
      <c r="L117" s="10"/>
    </row>
    <row r="118" spans="1:12" ht="28.5" customHeight="1">
      <c r="A118" s="7"/>
      <c r="B118" s="6"/>
      <c r="C118" s="7"/>
      <c r="D118" s="7" t="s">
        <v>137</v>
      </c>
      <c r="E118" s="8">
        <v>3</v>
      </c>
      <c r="F118" s="8">
        <v>3</v>
      </c>
      <c r="G118" s="8">
        <v>9</v>
      </c>
      <c r="H118" s="8">
        <v>3</v>
      </c>
      <c r="I118" s="8">
        <v>3</v>
      </c>
      <c r="J118" s="8">
        <v>9</v>
      </c>
      <c r="K118" s="8"/>
      <c r="L118" s="10"/>
    </row>
    <row r="119" spans="1:12" ht="21.75" customHeight="1">
      <c r="A119" s="7"/>
      <c r="B119" s="6">
        <v>2</v>
      </c>
      <c r="C119" s="7" t="s">
        <v>138</v>
      </c>
      <c r="D119" s="7" t="s">
        <v>17</v>
      </c>
      <c r="E119" s="8">
        <f aca="true" t="shared" si="38" ref="E119:H119">E120+E121</f>
        <v>35</v>
      </c>
      <c r="F119" s="8"/>
      <c r="G119" s="8">
        <f t="shared" si="38"/>
        <v>517.914</v>
      </c>
      <c r="H119" s="8">
        <f t="shared" si="38"/>
        <v>26</v>
      </c>
      <c r="I119" s="8"/>
      <c r="J119" s="8">
        <v>384.696</v>
      </c>
      <c r="K119" s="8">
        <f>ROUND(J119,0)</f>
        <v>385</v>
      </c>
      <c r="L119" s="10"/>
    </row>
    <row r="120" spans="1:12" ht="33" customHeight="1">
      <c r="A120" s="7"/>
      <c r="B120" s="6"/>
      <c r="C120" s="7"/>
      <c r="D120" s="7" t="s">
        <v>139</v>
      </c>
      <c r="E120" s="8">
        <v>4</v>
      </c>
      <c r="F120" s="8">
        <v>13.554</v>
      </c>
      <c r="G120" s="8">
        <v>54.216</v>
      </c>
      <c r="H120" s="8">
        <v>3</v>
      </c>
      <c r="I120" s="8">
        <v>13.554</v>
      </c>
      <c r="J120" s="8">
        <v>40.662</v>
      </c>
      <c r="K120" s="8"/>
      <c r="L120" s="10" t="s">
        <v>140</v>
      </c>
    </row>
    <row r="121" spans="1:12" ht="33" customHeight="1">
      <c r="A121" s="7"/>
      <c r="B121" s="6"/>
      <c r="C121" s="7"/>
      <c r="D121" s="7" t="s">
        <v>141</v>
      </c>
      <c r="E121" s="8">
        <v>31</v>
      </c>
      <c r="F121" s="8">
        <v>14.958</v>
      </c>
      <c r="G121" s="8">
        <v>463.698</v>
      </c>
      <c r="H121" s="8">
        <v>23</v>
      </c>
      <c r="I121" s="8">
        <v>14.958</v>
      </c>
      <c r="J121" s="8">
        <v>344.034</v>
      </c>
      <c r="K121" s="8"/>
      <c r="L121" s="10" t="s">
        <v>142</v>
      </c>
    </row>
  </sheetData>
  <sheetProtection/>
  <mergeCells count="74">
    <mergeCell ref="A1:L1"/>
    <mergeCell ref="A3:D3"/>
    <mergeCell ref="B4:D4"/>
    <mergeCell ref="B22:D22"/>
    <mergeCell ref="B26:D26"/>
    <mergeCell ref="B37:D37"/>
    <mergeCell ref="B48:D48"/>
    <mergeCell ref="B54:D54"/>
    <mergeCell ref="B64:D64"/>
    <mergeCell ref="B72:D72"/>
    <mergeCell ref="B78:D78"/>
    <mergeCell ref="B83:D83"/>
    <mergeCell ref="B97:D97"/>
    <mergeCell ref="B110:D110"/>
    <mergeCell ref="B114:D114"/>
    <mergeCell ref="A4:A21"/>
    <mergeCell ref="A22:A25"/>
    <mergeCell ref="A26:A36"/>
    <mergeCell ref="A37:A47"/>
    <mergeCell ref="A48:A53"/>
    <mergeCell ref="A54:A63"/>
    <mergeCell ref="A64:A71"/>
    <mergeCell ref="A72:A77"/>
    <mergeCell ref="A78:A82"/>
    <mergeCell ref="A83:A96"/>
    <mergeCell ref="A97:A109"/>
    <mergeCell ref="A110:A113"/>
    <mergeCell ref="A114:A121"/>
    <mergeCell ref="B5:B16"/>
    <mergeCell ref="B17:B19"/>
    <mergeCell ref="B20:B21"/>
    <mergeCell ref="B23:B25"/>
    <mergeCell ref="B27:B31"/>
    <mergeCell ref="B32:B36"/>
    <mergeCell ref="B38:B39"/>
    <mergeCell ref="B40:B47"/>
    <mergeCell ref="B49:B53"/>
    <mergeCell ref="B55:B58"/>
    <mergeCell ref="B59:B63"/>
    <mergeCell ref="B65:B67"/>
    <mergeCell ref="B68:B69"/>
    <mergeCell ref="B70:B71"/>
    <mergeCell ref="B73:B75"/>
    <mergeCell ref="B76:B77"/>
    <mergeCell ref="B79:B80"/>
    <mergeCell ref="B81:B82"/>
    <mergeCell ref="B84:B96"/>
    <mergeCell ref="B98:B109"/>
    <mergeCell ref="B111:B113"/>
    <mergeCell ref="B115:B118"/>
    <mergeCell ref="B119:B121"/>
    <mergeCell ref="C5:C16"/>
    <mergeCell ref="C17:C19"/>
    <mergeCell ref="C20:C21"/>
    <mergeCell ref="C23:C25"/>
    <mergeCell ref="C27:C31"/>
    <mergeCell ref="C32:C36"/>
    <mergeCell ref="C38:C39"/>
    <mergeCell ref="C40:C47"/>
    <mergeCell ref="C49:C53"/>
    <mergeCell ref="C55:C58"/>
    <mergeCell ref="C59:C63"/>
    <mergeCell ref="C65:C67"/>
    <mergeCell ref="C68:C69"/>
    <mergeCell ref="C70:C71"/>
    <mergeCell ref="C73:C75"/>
    <mergeCell ref="C76:C77"/>
    <mergeCell ref="C79:C80"/>
    <mergeCell ref="C81:C82"/>
    <mergeCell ref="C84:C96"/>
    <mergeCell ref="C98:C109"/>
    <mergeCell ref="C111:C113"/>
    <mergeCell ref="C115:C118"/>
    <mergeCell ref="C119:C1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2021-09-05T23:59:00Z</dcterms:created>
  <dcterms:modified xsi:type="dcterms:W3CDTF">2021-09-06T08:56:10Z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71385D862DF043B4AF27D2FFC695F5C8</vt:lpwstr>
  </property>
  <property fmtid="{D5CDD505-2E9C-101B-9397-08002B2CF9AE}" pid="4" name="KSOProductBuildV">
    <vt:lpwstr>2052-11.1.0.10700</vt:lpwstr>
  </property>
</Properties>
</file>